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EDISON\Desktop\CALIDAD 2023\"/>
    </mc:Choice>
  </mc:AlternateContent>
  <bookViews>
    <workbookView xWindow="0" yWindow="0" windowWidth="20490" windowHeight="7050" tabRatio="886"/>
  </bookViews>
  <sheets>
    <sheet name="MATRIZ DE RIESGO " sheetId="18" r:id="rId1"/>
    <sheet name="CRITERIOS DE EVALUACION" sheetId="31" r:id="rId2"/>
    <sheet name="C. INTERNO" sheetId="25" r:id="rId3"/>
    <sheet name="Convenios" sheetId="20" r:id="rId4"/>
    <sheet name="Captacion" sheetId="21" r:id="rId5"/>
    <sheet name="Colocacion" sheetId="22" r:id="rId6"/>
    <sheet name="GESTION COMERCIAL" sheetId="34" r:id="rId7"/>
    <sheet name="MEJORA CONTINUA" sheetId="33" r:id="rId8"/>
    <sheet name="PLANEACION ESTRATE" sheetId="32" r:id="rId9"/>
    <sheet name="GESTION DOCUMENTAL" sheetId="35" r:id="rId10"/>
    <sheet name="GESTION ADM  JURIDICA " sheetId="36" r:id="rId11"/>
    <sheet name="GESTION FINANCIERA" sheetId="37" r:id="rId12"/>
    <sheet name="INF Y COMUNICACION" sheetId="38" r:id="rId13"/>
    <sheet name="TALENTO HUMANO" sheetId="40" r:id="rId14"/>
    <sheet name="SISTEMAS" sheetId="39" r:id="rId15"/>
    <sheet name="Control Interno" sheetId="19" r:id="rId16"/>
  </sheets>
  <externalReferences>
    <externalReference r:id="rId17"/>
  </externalReferenc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12" i="19" l="1"/>
  <c r="Z38" i="39" l="1"/>
  <c r="Z39" i="39"/>
  <c r="Z40" i="39"/>
  <c r="Z37" i="39"/>
  <c r="W41" i="39"/>
  <c r="Z32" i="40"/>
  <c r="Z33" i="40"/>
  <c r="Z34" i="40"/>
  <c r="Z31" i="40"/>
  <c r="W35" i="40"/>
  <c r="Z24" i="38"/>
  <c r="Z26" i="38"/>
  <c r="Z25" i="38"/>
  <c r="Z23" i="38"/>
  <c r="W27" i="38"/>
  <c r="Z42" i="37"/>
  <c r="Z43" i="37"/>
  <c r="Z41" i="37"/>
  <c r="Z40" i="37"/>
  <c r="W44" i="37"/>
  <c r="Z29" i="36"/>
  <c r="Z30" i="36"/>
  <c r="Z31" i="36"/>
  <c r="Z28" i="36"/>
  <c r="W32" i="36"/>
  <c r="W24" i="36"/>
  <c r="Z29" i="35"/>
  <c r="Z30" i="35"/>
  <c r="Z31" i="35"/>
  <c r="Z28" i="35"/>
  <c r="W32" i="35"/>
  <c r="Z33" i="32"/>
  <c r="Z34" i="32"/>
  <c r="Z35" i="32"/>
  <c r="Z32" i="32"/>
  <c r="W36" i="32"/>
  <c r="Z27" i="33"/>
  <c r="Z28" i="33"/>
  <c r="Z29" i="33"/>
  <c r="Z26" i="33"/>
  <c r="W30" i="33"/>
  <c r="Z28" i="34"/>
  <c r="Z29" i="34"/>
  <c r="Z30" i="34"/>
  <c r="Z27" i="34"/>
  <c r="W31" i="34"/>
  <c r="Z52" i="22"/>
  <c r="Z53" i="22"/>
  <c r="Z54" i="22"/>
  <c r="Z51" i="22"/>
  <c r="W55" i="22"/>
  <c r="Z33" i="21"/>
  <c r="Z34" i="21"/>
  <c r="Z35" i="21"/>
  <c r="Z32" i="21"/>
  <c r="Z23" i="20"/>
  <c r="Z24" i="20"/>
  <c r="Z25" i="20"/>
  <c r="Z22" i="20"/>
  <c r="W26" i="20"/>
  <c r="AA29" i="25"/>
  <c r="AA30" i="25"/>
  <c r="AA31" i="25"/>
  <c r="AA28" i="25"/>
  <c r="Z26" i="20" l="1"/>
  <c r="Z36" i="21"/>
  <c r="Z44" i="37"/>
  <c r="Z55" i="22"/>
  <c r="Z31" i="34"/>
  <c r="AA32" i="25"/>
  <c r="W93" i="37" l="1"/>
  <c r="Z93" i="37" s="1"/>
  <c r="Z92" i="37"/>
  <c r="Z91" i="37"/>
  <c r="Z90" i="37"/>
  <c r="Z89" i="37"/>
  <c r="O86" i="37"/>
  <c r="O85" i="37"/>
  <c r="O84" i="37"/>
  <c r="O83" i="37"/>
  <c r="O82" i="37"/>
  <c r="O81" i="37"/>
  <c r="O80" i="37"/>
  <c r="O79" i="37"/>
  <c r="W69" i="37"/>
  <c r="Z69" i="37" s="1"/>
  <c r="Z68" i="37"/>
  <c r="Z67" i="37"/>
  <c r="Z66" i="37"/>
  <c r="Z65" i="37"/>
  <c r="O62" i="37"/>
  <c r="O61" i="37"/>
  <c r="O60" i="37"/>
  <c r="O59" i="37"/>
  <c r="O58" i="37"/>
  <c r="Y57" i="37"/>
  <c r="W36" i="37"/>
  <c r="Z36" i="37" s="1"/>
  <c r="Z35" i="37"/>
  <c r="Z34" i="37"/>
  <c r="Z33" i="37"/>
  <c r="Z32" i="37"/>
  <c r="O29" i="37"/>
  <c r="O28" i="37"/>
  <c r="O27" i="37"/>
  <c r="O26" i="37"/>
  <c r="O25" i="37"/>
  <c r="O24" i="37"/>
  <c r="O23" i="37"/>
  <c r="O22" i="37"/>
  <c r="O21" i="37"/>
  <c r="O20" i="37"/>
  <c r="O19" i="37"/>
  <c r="O18" i="37"/>
  <c r="O17" i="37"/>
  <c r="O16" i="37"/>
  <c r="O15" i="37"/>
  <c r="O14" i="37"/>
  <c r="O13" i="37"/>
  <c r="O12" i="37"/>
  <c r="O11" i="37"/>
  <c r="O10" i="37"/>
  <c r="O9" i="37"/>
  <c r="O9" i="25" l="1"/>
  <c r="O10" i="25"/>
  <c r="O11" i="25"/>
  <c r="O12" i="25"/>
  <c r="O13" i="25"/>
  <c r="O14" i="25"/>
  <c r="O15" i="25"/>
  <c r="O16" i="25"/>
  <c r="O17" i="25"/>
  <c r="O15" i="39"/>
  <c r="O10" i="39"/>
  <c r="O11" i="39"/>
  <c r="O12" i="39"/>
  <c r="O13" i="39"/>
  <c r="O14" i="39"/>
  <c r="O16" i="39"/>
  <c r="O17" i="39"/>
  <c r="O18" i="39"/>
  <c r="O19" i="39"/>
  <c r="O20" i="39"/>
  <c r="O21" i="39"/>
  <c r="O22" i="39"/>
  <c r="O23" i="39"/>
  <c r="O24" i="39"/>
  <c r="O25" i="39"/>
  <c r="O26" i="39"/>
  <c r="O10" i="40"/>
  <c r="O11" i="40"/>
  <c r="O12" i="40"/>
  <c r="O13" i="40"/>
  <c r="O14" i="40"/>
  <c r="O15" i="40"/>
  <c r="O16" i="40"/>
  <c r="O17" i="40"/>
  <c r="O18" i="40"/>
  <c r="O19" i="40"/>
  <c r="O20" i="40"/>
  <c r="O10" i="38"/>
  <c r="O11" i="38"/>
  <c r="O12" i="38"/>
  <c r="O10" i="36"/>
  <c r="O11" i="36"/>
  <c r="O12" i="36"/>
  <c r="O13" i="36"/>
  <c r="O14" i="36"/>
  <c r="O15" i="36"/>
  <c r="O16" i="36"/>
  <c r="O17" i="36"/>
  <c r="O10" i="35"/>
  <c r="O11" i="35"/>
  <c r="O12" i="35"/>
  <c r="O13" i="35"/>
  <c r="O14" i="35"/>
  <c r="O15" i="35"/>
  <c r="O16" i="35"/>
  <c r="O17" i="35"/>
  <c r="O10" i="32"/>
  <c r="O11" i="32"/>
  <c r="O12" i="32"/>
  <c r="O13" i="32"/>
  <c r="O14" i="32"/>
  <c r="O15" i="32"/>
  <c r="O16" i="32"/>
  <c r="O17" i="32"/>
  <c r="O18" i="32"/>
  <c r="O19" i="32"/>
  <c r="O20" i="32"/>
  <c r="O10" i="33"/>
  <c r="O11" i="33"/>
  <c r="O12" i="33"/>
  <c r="O13" i="33"/>
  <c r="O14" i="33"/>
  <c r="O10" i="34"/>
  <c r="O11" i="34"/>
  <c r="O12" i="34"/>
  <c r="O13" i="34"/>
  <c r="O14" i="34"/>
  <c r="O15" i="34"/>
  <c r="O16" i="34"/>
  <c r="O10" i="22"/>
  <c r="O11" i="22"/>
  <c r="O12" i="22"/>
  <c r="O13" i="22"/>
  <c r="O14" i="22"/>
  <c r="O15" i="22"/>
  <c r="O16" i="22"/>
  <c r="O17" i="22"/>
  <c r="O18" i="22"/>
  <c r="O19" i="22"/>
  <c r="O20" i="22"/>
  <c r="O21" i="22"/>
  <c r="O22" i="22"/>
  <c r="O23" i="22"/>
  <c r="O24" i="22"/>
  <c r="O25" i="22"/>
  <c r="O26" i="22"/>
  <c r="O27" i="22"/>
  <c r="O28" i="22"/>
  <c r="O29" i="22"/>
  <c r="O30" i="22"/>
  <c r="O31" i="22"/>
  <c r="O32" i="22"/>
  <c r="O33" i="22"/>
  <c r="O34" i="22"/>
  <c r="O35" i="22"/>
  <c r="O36" i="22"/>
  <c r="O37" i="22"/>
  <c r="O38" i="22"/>
  <c r="O39" i="22"/>
  <c r="O40" i="22"/>
  <c r="O41" i="22"/>
  <c r="O9" i="22"/>
  <c r="O10" i="21"/>
  <c r="O11" i="21"/>
  <c r="O12" i="21"/>
  <c r="O13" i="21"/>
  <c r="O14" i="21"/>
  <c r="O15" i="21"/>
  <c r="O16" i="21"/>
  <c r="O17" i="21"/>
  <c r="O18" i="21"/>
  <c r="O19" i="21"/>
  <c r="O20" i="21"/>
  <c r="O21" i="21"/>
  <c r="O9" i="21"/>
  <c r="O10" i="20"/>
  <c r="O11" i="20"/>
  <c r="O9" i="20"/>
  <c r="AS9" i="25"/>
  <c r="AS10" i="25"/>
  <c r="AS11" i="25"/>
  <c r="AS12" i="25"/>
  <c r="AS13" i="25"/>
  <c r="Z30" i="39" l="1"/>
  <c r="Z31" i="39"/>
  <c r="Z32" i="39"/>
  <c r="Z29" i="39"/>
  <c r="W33" i="39"/>
  <c r="Z33" i="39" s="1"/>
  <c r="O9" i="39"/>
  <c r="Z24" i="40"/>
  <c r="Z25" i="40"/>
  <c r="Z26" i="40"/>
  <c r="W27" i="40"/>
  <c r="Z23" i="40"/>
  <c r="O9" i="40"/>
  <c r="Z16" i="38"/>
  <c r="Z17" i="38"/>
  <c r="Z18" i="38"/>
  <c r="Z15" i="38"/>
  <c r="W19" i="38"/>
  <c r="O9" i="38"/>
  <c r="Z27" i="40" l="1"/>
  <c r="Z19" i="38"/>
  <c r="Z98" i="37"/>
  <c r="Z99" i="37"/>
  <c r="Z100" i="37"/>
  <c r="Z97" i="37"/>
  <c r="W101" i="37"/>
  <c r="Z101" i="37" s="1"/>
  <c r="Z21" i="36"/>
  <c r="Z22" i="36"/>
  <c r="Z23" i="36"/>
  <c r="Z20" i="36"/>
  <c r="O9" i="36"/>
  <c r="Z21" i="35"/>
  <c r="Z22" i="35"/>
  <c r="Z23" i="35"/>
  <c r="Z20" i="35"/>
  <c r="W24" i="35"/>
  <c r="O9" i="35"/>
  <c r="Z25" i="32"/>
  <c r="Z26" i="32"/>
  <c r="Z27" i="32"/>
  <c r="Z24" i="32"/>
  <c r="Y14" i="32"/>
  <c r="W28" i="32"/>
  <c r="Z28" i="32" s="1"/>
  <c r="O9" i="32"/>
  <c r="Z19" i="33"/>
  <c r="Z20" i="33"/>
  <c r="Z21" i="33"/>
  <c r="Z18" i="33"/>
  <c r="W22" i="33"/>
  <c r="Z22" i="33" s="1"/>
  <c r="O9" i="33"/>
  <c r="Z20" i="34"/>
  <c r="Z21" i="34"/>
  <c r="Z22" i="34"/>
  <c r="Z19" i="34"/>
  <c r="W23" i="34"/>
  <c r="Z24" i="35" l="1"/>
  <c r="Z24" i="36"/>
  <c r="O9" i="34"/>
  <c r="S10" i="18"/>
  <c r="S11" i="18"/>
  <c r="S12" i="18"/>
  <c r="S13" i="18"/>
  <c r="S9" i="18"/>
  <c r="Z46" i="22"/>
  <c r="Z47" i="22"/>
  <c r="Z45" i="22"/>
  <c r="W48" i="22"/>
  <c r="Z44" i="22" s="1"/>
  <c r="Z27" i="21"/>
  <c r="Z28" i="21"/>
  <c r="Z26" i="21"/>
  <c r="Z25" i="21"/>
  <c r="W36" i="21"/>
  <c r="Z15" i="20"/>
  <c r="Z16" i="20"/>
  <c r="Z17" i="20"/>
  <c r="Z14" i="20"/>
  <c r="W18" i="20"/>
  <c r="Z18" i="20" s="1"/>
  <c r="AA21" i="25"/>
  <c r="AA22" i="25"/>
  <c r="AA23" i="25"/>
  <c r="AA20" i="25"/>
  <c r="X32" i="25"/>
  <c r="X24" i="25"/>
  <c r="AA24" i="25" l="1"/>
  <c r="Z23" i="34"/>
  <c r="Z48" i="22"/>
  <c r="Z29" i="21"/>
  <c r="R8" i="19" l="1"/>
  <c r="T7" i="19" s="1"/>
  <c r="L8" i="19"/>
  <c r="N7" i="19" s="1"/>
  <c r="N4" i="19" l="1"/>
  <c r="N6" i="19"/>
  <c r="N5" i="19"/>
  <c r="T6" i="19"/>
  <c r="T4" i="19"/>
  <c r="T5" i="19"/>
  <c r="N8" i="19" l="1"/>
  <c r="T8" i="19"/>
  <c r="I13" i="19" l="1"/>
  <c r="I14" i="19"/>
  <c r="I15" i="19"/>
  <c r="I16" i="19"/>
  <c r="I12" i="19"/>
  <c r="F13" i="19"/>
  <c r="F14" i="19"/>
  <c r="F15" i="19"/>
  <c r="F16" i="19"/>
  <c r="I17" i="19" l="1"/>
  <c r="F17" i="19"/>
  <c r="G19" i="19" l="1"/>
</calcChain>
</file>

<file path=xl/comments1.xml><?xml version="1.0" encoding="utf-8"?>
<comments xmlns="http://schemas.openxmlformats.org/spreadsheetml/2006/main">
  <authors>
    <author>Usuario</author>
  </authors>
  <commentList>
    <comment ref="E5" authorId="0" shapeId="0">
      <text>
        <r>
          <rPr>
            <b/>
            <sz val="8"/>
            <color indexed="81"/>
            <rFont val="Tahoma"/>
            <family val="2"/>
          </rPr>
          <t>Usuario:</t>
        </r>
        <r>
          <rPr>
            <sz val="8"/>
            <color indexed="81"/>
            <rFont val="Tahoma"/>
            <family val="2"/>
          </rPr>
          <t xml:space="preserve">
RIESGO ESTRATEGICO</t>
        </r>
      </text>
    </comment>
    <comment ref="W5" authorId="0" shapeId="0">
      <text>
        <r>
          <rPr>
            <b/>
            <sz val="8"/>
            <color indexed="81"/>
            <rFont val="Tahoma"/>
            <family val="2"/>
          </rPr>
          <t>Usuario:</t>
        </r>
        <r>
          <rPr>
            <sz val="8"/>
            <color indexed="81"/>
            <rFont val="Tahoma"/>
            <family val="2"/>
          </rPr>
          <t xml:space="preserve">
EVITAR RIESGO</t>
        </r>
      </text>
    </comment>
    <comment ref="X5" authorId="0" shapeId="0">
      <text>
        <r>
          <rPr>
            <b/>
            <sz val="8"/>
            <color indexed="81"/>
            <rFont val="Tahoma"/>
            <family val="2"/>
          </rPr>
          <t>Usuario:</t>
        </r>
        <r>
          <rPr>
            <sz val="8"/>
            <color indexed="81"/>
            <rFont val="Tahoma"/>
            <family val="2"/>
          </rPr>
          <t xml:space="preserve">
REDUCIR RIESGO</t>
        </r>
      </text>
    </comment>
    <comment ref="Y5" authorId="0" shapeId="0">
      <text>
        <r>
          <rPr>
            <b/>
            <sz val="8"/>
            <color indexed="81"/>
            <rFont val="Tahoma"/>
            <family val="2"/>
          </rPr>
          <t>Usuario:</t>
        </r>
        <r>
          <rPr>
            <sz val="8"/>
            <color indexed="81"/>
            <rFont val="Tahoma"/>
            <family val="2"/>
          </rPr>
          <t xml:space="preserve">
COMPARTIR O TRASLADAR RIESGO</t>
        </r>
      </text>
    </comment>
    <comment ref="Z5" authorId="0" shapeId="0">
      <text>
        <r>
          <rPr>
            <b/>
            <sz val="8"/>
            <color indexed="81"/>
            <rFont val="Tahoma"/>
            <family val="2"/>
          </rPr>
          <t>Usuario:</t>
        </r>
        <r>
          <rPr>
            <sz val="8"/>
            <color indexed="81"/>
            <rFont val="Tahoma"/>
            <family val="2"/>
          </rPr>
          <t xml:space="preserve">
ASUMIR RIESGO</t>
        </r>
      </text>
    </comment>
    <comment ref="F6" authorId="0" shapeId="0">
      <text>
        <r>
          <rPr>
            <b/>
            <sz val="8"/>
            <color indexed="81"/>
            <rFont val="Tahoma"/>
            <family val="2"/>
          </rPr>
          <t>Usuario:</t>
        </r>
        <r>
          <rPr>
            <sz val="8"/>
            <color indexed="81"/>
            <rFont val="Tahoma"/>
            <family val="2"/>
          </rPr>
          <t xml:space="preserve">
RIESGO OPERATIVO</t>
        </r>
      </text>
    </comment>
    <comment ref="G6" authorId="0" shapeId="0">
      <text>
        <r>
          <rPr>
            <b/>
            <sz val="8"/>
            <color indexed="81"/>
            <rFont val="Tahoma"/>
            <family val="2"/>
          </rPr>
          <t>Usuario:</t>
        </r>
        <r>
          <rPr>
            <sz val="8"/>
            <color indexed="81"/>
            <rFont val="Tahoma"/>
            <family val="2"/>
          </rPr>
          <t xml:space="preserve">
RIESGO FINANCIERO</t>
        </r>
      </text>
    </comment>
    <comment ref="H6" authorId="0" shapeId="0">
      <text>
        <r>
          <rPr>
            <b/>
            <sz val="8"/>
            <color indexed="81"/>
            <rFont val="Tahoma"/>
            <family val="2"/>
          </rPr>
          <t>Usuario:</t>
        </r>
        <r>
          <rPr>
            <sz val="8"/>
            <color indexed="81"/>
            <rFont val="Tahoma"/>
            <family val="2"/>
          </rPr>
          <t xml:space="preserve">
RIESGO DE CUMPLIMIENTO</t>
        </r>
      </text>
    </comment>
    <comment ref="I6" authorId="0" shapeId="0">
      <text>
        <r>
          <rPr>
            <b/>
            <sz val="8"/>
            <color indexed="81"/>
            <rFont val="Tahoma"/>
            <family val="2"/>
          </rPr>
          <t>Usuario:</t>
        </r>
        <r>
          <rPr>
            <sz val="8"/>
            <color indexed="81"/>
            <rFont val="Tahoma"/>
            <family val="2"/>
          </rPr>
          <t xml:space="preserve">
RIESGO TECNOLOGICO</t>
        </r>
      </text>
    </comment>
  </commentList>
</comments>
</file>

<file path=xl/sharedStrings.xml><?xml version="1.0" encoding="utf-8"?>
<sst xmlns="http://schemas.openxmlformats.org/spreadsheetml/2006/main" count="2631" uniqueCount="1132">
  <si>
    <t>CAUSAS</t>
  </si>
  <si>
    <t>RIESGO</t>
  </si>
  <si>
    <t>IMPACTO</t>
  </si>
  <si>
    <t>CONTROLES</t>
  </si>
  <si>
    <t>NUEVA CALIFICACION</t>
  </si>
  <si>
    <t>INDICADOR</t>
  </si>
  <si>
    <t>RL</t>
  </si>
  <si>
    <t>2.ANALISIS Y CALIFICACION RIESGO</t>
  </si>
  <si>
    <t>DESCRIPCION DEL RIESGO</t>
  </si>
  <si>
    <t>ACCIONES PREVENTIVAS</t>
  </si>
  <si>
    <t>RESPONSABLE</t>
  </si>
  <si>
    <t>EVALUACION</t>
  </si>
  <si>
    <t>RO</t>
  </si>
  <si>
    <t>RM</t>
  </si>
  <si>
    <t>RC</t>
  </si>
  <si>
    <t>RLAFT</t>
  </si>
  <si>
    <t>OBJETIVO:</t>
  </si>
  <si>
    <t>Verificar la existencia,  nivel de cumplimiento de los requisitos aplicables, desarrollo y el grado de efectividad del Sistema Integrado de Gestión Y Control (SIGYC) en el cumplimiento de los objetivos de la Entidad</t>
  </si>
  <si>
    <t>Cambio continuo en la normatividad externa, lo que dificulta la estandarización de un modelo permanente de entrega de reportes, seguimientos e informes y genera dificultad en el seguimiento y control que sobre su aplicación realiza la Oficina de Control Interno.</t>
  </si>
  <si>
    <t xml:space="preserve">Realizar la suscripción de convenios ínter administrativos entre IFINORTE y otras entidades ya sea de carácter público o privado, para la ejecución de acciones, en desarrollo  de su objeto social y el mejoramiento de la gestión institucional. </t>
  </si>
  <si>
    <t>Demora en la devolucion de Saldos  a las entidades con las cuales se suscribieron los convenios debido a no elaboracion de actas de liquidacion por parte de las oficinas gestoras</t>
  </si>
  <si>
    <t>Investigaciones Fiscales</t>
  </si>
  <si>
    <t>Realizar el pago de convenios, con autorizaciones que no sean originales</t>
  </si>
  <si>
    <t>Revision por parte de las oficinas involucradas en el proceso de pago.</t>
  </si>
  <si>
    <t>Gestionar el aumento en la captación de recursos de la Entidad a través de los diferentes mecanismos financieros y garantizando transparencia en el manejo de los recursos.</t>
  </si>
  <si>
    <t>PROCESO: CAPTACION</t>
  </si>
  <si>
    <t>PROCESO: CONVENIOS</t>
  </si>
  <si>
    <t>PROCESO: CONTROL INTERNO</t>
  </si>
  <si>
    <t>Altas sumas de dinero en cuentas corrientes o en cajas sin generar rendimiento</t>
  </si>
  <si>
    <t>Hurto o perdida Efectivo y titulos valores</t>
  </si>
  <si>
    <t>Garantizar efectividad y control en el proceso de colocación de créditos, así mismo propender por la obtención de mayores rendimientos financieros.</t>
  </si>
  <si>
    <t>Imposibilidad de recuperar cartera morosa.                                             Posibles Investigaciones Fiscales</t>
  </si>
  <si>
    <t>No razonabilidad y confiabilidad de la informacion, errrores operativos por toma de decisiones con base en informacion poco confiable, investigaciones.</t>
  </si>
  <si>
    <t>PROCESO: Gestión Comercial</t>
  </si>
  <si>
    <t xml:space="preserve"> Promocionar a los clientes actuales y potenciales la adquisición de los productos ofrecidos por el instituto que preemitan el crecimiento financiero de los servicios de la entidad e Identificar, estandarizar, planificar, retroalimentar y actualizar permanentemente los trámites y servicios al usuario prestados por la Entidad en razón de su Misión.</t>
  </si>
  <si>
    <t>PROCESO: Mejora Contínua</t>
  </si>
  <si>
    <t>Detectar, planificar e implementar las actividades necesarias para mejorar continuamente la eficacia del Sistema de Gestión y Control, de los procesos, servicios y en general de toda la organización,  mediante el análisis de tendencias que sirvan para la toma de decisiones encaminadas hacia el cumplimiento de nuestra filosofía del mejoramiento continuo</t>
  </si>
  <si>
    <t>PROCESO: Planeación Estrategica e Institucional.</t>
  </si>
  <si>
    <t xml:space="preserve"> Planear el desarrollo Institucional que permita modelar la proyección de la Entidad a corto, mediano y largo plazo e impulsar y guiar sus actividades hacia las metas y los resultados previstos. Asegurando un mejoramiento continúo del Sistema de Gestión de la calidad y Control Interno, mediante la revisión periódica de su conveniencia, adecuación, eficacia, eficiencia y efectividad.</t>
  </si>
  <si>
    <t>No se conoce la reglamentación o normas que permitan la actuación debida de funcionarios u otras personas o entidades.</t>
  </si>
  <si>
    <t>Cualquier funcionario actúa en forma
indebida amparado en la inexistencia de las normas que debería observar.</t>
  </si>
  <si>
    <t>Cada periodo de gobierno se redefine el personal directivo y de libre remocion.</t>
  </si>
  <si>
    <t>Hay alta rotación del personal en
el nivel gerencial.</t>
  </si>
  <si>
    <t>PROCESO: Gesitón de Archivo y documento</t>
  </si>
  <si>
    <t>Elaborar y controlar la documentación tanto interna como externa de la entidad en concordancia con la ley de archivo, el sistema de gestión de calidad y el MECI</t>
  </si>
  <si>
    <t>Deterioro de los documentos debido al ambiente, las plagas, humedad, espacio fisico insuficiente e inadecuado de tal forma que no permitan su consulta adecuada, Destruccion debida a posible incendio, plagas.</t>
  </si>
  <si>
    <t>Perdida de documentos, Ilegibilidad de documento, Caos administrativo, deficiencia de la prestacion del servicio</t>
  </si>
  <si>
    <t>Extintores,  Fumigacion periodica, Locales y Sitios asignados para archivo, estantes y archivadores</t>
  </si>
  <si>
    <t>Rotacion del auxiliar de archivo, desconocimiento de la norma y actualizacion de la misma , falta de entrenamiento, control sistematico para el cumplimiento de los tiempos en las TRD, ubicación desconcentrada del archivo.</t>
  </si>
  <si>
    <t>Duplicidad de informacion, dificultad de consulta, perdidad de tiempo.</t>
  </si>
  <si>
    <t>PROCESO: Gestión Adminitrativa y Juridica.</t>
  </si>
  <si>
    <t>Proporcionar los recursos físicos, de servicios y de infraestructura que requiere la Entidad para el desarrollo de sus procesos. Mantener en adecuado estado de funcionamiento los equipos requeridos para la prestación de servicios de la entidad y brindar la asesoría jurídica necesaria a los funcionarios que lo requieran para el cumplimiento de sus funciones.</t>
  </si>
  <si>
    <t>Contratos solicitados sobre el tiempo, Retrazo de tramitacion de contratos por parte de la Oficina gestora, Muchos contratos por elaborar y la oficina no alcance por falta de apoyo, Contratos elaborados a la carrera, No cumplimiento a la planeacion.</t>
  </si>
  <si>
    <t>Incumplimiento ejecucion de compras, Errores, inconsistencias, Investigaciones y Hallazgos de Contraloria y violaciones de norma</t>
  </si>
  <si>
    <t xml:space="preserve"> Establecer lineamientos, instrumentos y procedimientos para la formulación y aprobación del presupuesto, ejecución presupuestal y modificaciones al presupuesto, así como ejercer el control contable de los movimientos financieros de la Entidad y las mejores oportunidades financieras para la inversión de excedentes. </t>
  </si>
  <si>
    <t>PROCESO: INFORMACIÓN Y COMUNICACIÓN</t>
  </si>
  <si>
    <t xml:space="preserve"> Gestionar la información y comunicación de la Entidad, garantizando la base de la transparencia de la actuación pública, la rendición de cuentas a la Comunidad y el cumplimiento de obligaciones de información. </t>
  </si>
  <si>
    <t>ANALISIS CALIFICACION Y VALORACION DE LOS RIESGOS</t>
  </si>
  <si>
    <t>ANALISIS Y CALIFICACION RIESGO</t>
  </si>
  <si>
    <t>VALORACION DE LOS RIESGOS</t>
  </si>
  <si>
    <t>PROCESO:  CONTROL INTERNO</t>
  </si>
  <si>
    <t>% DE Mejora de Riesgo</t>
  </si>
  <si>
    <t>CALIFICACION DE RIESGOS</t>
  </si>
  <si>
    <t>TIPO DE RIESGO</t>
  </si>
  <si>
    <t>CANTIDAD DE RIESGOS</t>
  </si>
  <si>
    <t>% TIPO DE RIESGOS</t>
  </si>
  <si>
    <t>RIESGO BAJO</t>
  </si>
  <si>
    <t>RIESGO MODERADO</t>
  </si>
  <si>
    <t>RIESGO ALTO</t>
  </si>
  <si>
    <t>RIESGO EXTREMO</t>
  </si>
  <si>
    <t>TOTAL DE RIESGOS</t>
  </si>
  <si>
    <t>VALORACION DE RIESGOS</t>
  </si>
  <si>
    <t>PROCESO: TALENTO HUMANO</t>
  </si>
  <si>
    <t xml:space="preserve"> Asegurar y mejorar  la competencia de los servidores públicos y/o particulares que ejercen funciones públicas que cuantitativa y cualitativamente requiere la Entidad para el logro de sus Objetivos Institucionales. </t>
  </si>
  <si>
    <t>Que las necesidades de capacitación y bienestar planteadas no respondan a las necesidades de aprendizaje para el desempeño en sus puestos de trabajo, ni aporten al bienestar laboral para los funcionarios de la entidad</t>
  </si>
  <si>
    <t>Servidores Públicos sin conocimiento de la información básica de la entidad y sus cambios.</t>
  </si>
  <si>
    <t>Desacierto en la formulación del Plan Anual de Capacitacion.</t>
  </si>
  <si>
    <t>Malestar generado por desmotivación de los Servidores Públicos y clima laboral inadecuado.</t>
  </si>
  <si>
    <t>Verificación del cumplimiento y seguimiento a la ejecución de las actividades del plan de bienestar y del programa de salud ocupacional</t>
  </si>
  <si>
    <t>Realizar evaluación que permita identificar en que condiciones se encuentra el clima organizacional dentro de las diferentes áreas.</t>
  </si>
  <si>
    <t xml:space="preserve">Escasa comunicación entre los niveles de la organización </t>
  </si>
  <si>
    <t>Pérdida de clima organizacional</t>
  </si>
  <si>
    <t>P</t>
  </si>
  <si>
    <t>I</t>
  </si>
  <si>
    <t>x</t>
  </si>
  <si>
    <t>Fallas y tardanza en la informacion reportada por las diferentes areas  del Instituto.</t>
  </si>
  <si>
    <t xml:space="preserve"> Sanciones por los entes de Control.</t>
  </si>
  <si>
    <t>Insufiecientes medidas de seguridad para la correcta proteccion de titulos, documentos, y dinero existente en e l area de tesoreria.</t>
  </si>
  <si>
    <t xml:space="preserve">Posibilidad de que se incurra en pérdidas por la venta de activos a descuentos inusuales y
significativos, con el fin de disponer rápidamente de los recursos necesarios para cumplir con obligaciones contractuales o los requerimientos de nuestros clientes, </t>
  </si>
  <si>
    <t>No disposición de los recuros liquidos en determinado momento que  permitan hacer frente a los requerimientos u obligaciiones contraidas con nuetros clientes inversionitas.</t>
  </si>
  <si>
    <t>Producto de la auditoria se tienen informes, los cuales no son interpretados de manera adecauada según los criterios y hallazgos de la auditoria.</t>
  </si>
  <si>
    <t>Perdida del objetivo de la auditoria,  no se encuentren las cuasus reales de los hallazgos, planes de mejoramiento mal planteados.</t>
  </si>
  <si>
    <t>Asesor de Control Interno</t>
  </si>
  <si>
    <t>Compartir o Transferir</t>
  </si>
  <si>
    <t>Asumir el Riesgo.</t>
  </si>
  <si>
    <t>La desactualización en el conocimiento de la normatividad vigente, se  deriva en requerimientos y sanciones por envio extemporaneo de la información, y no actualización de los requerimientos.</t>
  </si>
  <si>
    <t>Procedimientos operativos con aumento en la probabilidad e impacto de los riesgos,  Auditorias sin aportes de mejoramiento a la entidad.</t>
  </si>
  <si>
    <t>Revisiones del comité a las programaciones y resultados de las auditorias de control interno.</t>
  </si>
  <si>
    <t>Criterios de la auditoria con normatividad reciente, o dirigida a funcionarios nuevos.  Interpretación errada por parte de quien ejecute la auditoria.</t>
  </si>
  <si>
    <t>Revisiónes aleatorias a los informes de auditoria que afecten las operaciones misionales</t>
  </si>
  <si>
    <t>Profesional de Riesgos</t>
  </si>
  <si>
    <t>Comité Coordinador de Control Interno</t>
  </si>
  <si>
    <t>Gestión de Calidad</t>
  </si>
  <si>
    <t>Revisión por parte del profesional de riesgo, profesional del sistema de gestión de calidad y el comité de control interno.</t>
  </si>
  <si>
    <t>No. De Informes de control interno con descargos acertados respecto a la interpretación</t>
  </si>
  <si>
    <t>No. De Auditorias sin hallazgos ni recomendaciones y observaciones.</t>
  </si>
  <si>
    <t>(No. De hallazgos recurrentes con las mismas causas ya detectados en informes anteriores)/ (Total de hallazgos econtrados)*100</t>
  </si>
  <si>
    <t>Tiempos de auditoria y elaboración de informes de manera adecuada, conocimiento por parte del auditor previo a la auditoria del procedimiento.</t>
  </si>
  <si>
    <t>Socializaciones de los procedimientos, auditorias de gestión, inducciones adecuadas a los cargos.</t>
  </si>
  <si>
    <t>Profesional de gestión de calidad.</t>
  </si>
  <si>
    <t>3                          MODERADO</t>
  </si>
  <si>
    <t>Cobros inexactos</t>
  </si>
  <si>
    <t>Cambios en la Normatividad o hechos que afecten la capacidad financiera de los municipios</t>
  </si>
  <si>
    <t>Retiros masivos de funcionarios objeto de créditos por libranza.</t>
  </si>
  <si>
    <t>Documentacion no certificada por las autoridades competentes  para el adecuado otorgamiento del credito.</t>
  </si>
  <si>
    <t>Modificacion, Eliminacion y/o alteracion de movimientos de pago aplicados en el sistema</t>
  </si>
  <si>
    <t>Demoras en las transferencias  que garantizan los prestamos otorgados</t>
  </si>
  <si>
    <t>Procesos legales y/o juridicos en contra de los clientes.</t>
  </si>
  <si>
    <t>Dificil recuado  de la obligacion contraida por parte del cleinte con Ifinorte</t>
  </si>
  <si>
    <t>Demoras en los tramites con el estado.</t>
  </si>
  <si>
    <t>Violacion a las politicas minimas de otorgamiento contempladas en los manualdes de riesgo de captacion y colocacion.</t>
  </si>
  <si>
    <t xml:space="preserve">Concentración de créditos y depósitos en cabeza de pocos clientes. </t>
  </si>
  <si>
    <t>Concentración de créditos y depósitos en cabeza de pocos clientes, como la gobernacion del departamento, que se constituye como principal cliente.</t>
  </si>
  <si>
    <t>Digitalizacion de documentos</t>
  </si>
  <si>
    <t>Perdida o deterioro de cada uno de los documentos que representan la obligacion del deudor y los que en detrminado monento pueden hacer exigibles la obligacion.</t>
  </si>
  <si>
    <t>Inadecuadoa custodia y seguridad de los expedientes de credito</t>
  </si>
  <si>
    <t xml:space="preserve">Hace referencia a Garantias presentadas por los clientes que al momento del cobro no pueda hacerse efectiva o es insuficiente su cobertura </t>
  </si>
  <si>
    <t>Verificacion y analisis  por el organo competente de pagos aplicados contra los generados en el sofware Financiero, como minino mensualmente a fin de verificar su integridad.</t>
  </si>
  <si>
    <t>Riesgo de Credito</t>
  </si>
  <si>
    <t>Deterioro  de relaciones comerciales con los  entes territoriales y entidades descentralizadas de la region.</t>
  </si>
  <si>
    <t>Documentación falsa o desactualizada en la apertura de cuentas</t>
  </si>
  <si>
    <t>Bajos niveles de captación en cuentas ahorradoras</t>
  </si>
  <si>
    <t>Afectación a la imagen de la entidad.   Fugas de dinero. Perdida temporal de interes de los recursos, detrimetro patrimonial.</t>
  </si>
  <si>
    <t>Falsificación de firmas, la manipulacion de registros de firmas y huellas en fisico, favorece el error en su verificación.</t>
  </si>
  <si>
    <t>Fraudes y robos en cuentas ahoradoras</t>
  </si>
  <si>
    <t>Bajos niveles de colocacion de creditos.</t>
  </si>
  <si>
    <t>Se dificulta el cumplimiento de las metas de colocación del plan de acción de la entidad.</t>
  </si>
  <si>
    <t>Indicadores del colocacion y gestion comercial.</t>
  </si>
  <si>
    <t>Inoportuno cumplimiento al plan de mercado</t>
  </si>
  <si>
    <t>Deficiencias en los planes de mercadeo.    Dificil acceso a municipios alejados.  Planes de negocio  y propuetas comerciales poco atractivas.</t>
  </si>
  <si>
    <t>cambios en los gobiernos por periodos electorales.</t>
  </si>
  <si>
    <t>Perdida de las relaciones comerciales, como consecuencia de los cambios gubernamentales y decisiones diferentes por parte de estos  para el manejo de los recursos por conveniencias politicas del momento.</t>
  </si>
  <si>
    <t>Limitacion del desarrollo de la actividad comercial del instituto por condiciones de orden publico en el departamento.</t>
  </si>
  <si>
    <t>Problemas de seguridad a nivel Departamental, por presencia de grupos al margen de la ley y delincuencia comun, municipios retirados con  vias de acceso en muy mal estado.</t>
  </si>
  <si>
    <t>Las condiciones de orden publico, distancia y mal estado de las vias imposibilitan la presencia instutucional en e l departamento, obstaculizando asi la actividad comercial.</t>
  </si>
  <si>
    <t>Demoras y tardanzas en los tramites de aprobacion de los créditos.</t>
  </si>
  <si>
    <t>Competencia por bajos intereses e incentivos que ofrece el sector financiero.</t>
  </si>
  <si>
    <t>Inconformidad en los clientes.</t>
  </si>
  <si>
    <t>Quejas constantes por mala atencion, tramites dispendiosos, tardios y demorados, que no cumplen con las expectativas del cliente.</t>
  </si>
  <si>
    <t xml:space="preserve">Planes de mejora inadecuados. </t>
  </si>
  <si>
    <t>No se identifico correctamente la causa del potencial problema.</t>
  </si>
  <si>
    <t xml:space="preserve">Información incompleta, inoportuna  e inadecuada para la elaboración de los planes de mejoramiento.  </t>
  </si>
  <si>
    <t xml:space="preserve">No se plantearon acciones, correctas para erradicar los hallazgos. </t>
  </si>
  <si>
    <t>Acciones de mejora inadecuada.</t>
  </si>
  <si>
    <t>Las acciones propuestas no eliminan eficazmente las causas de las no conformidades.</t>
  </si>
  <si>
    <t>Falta coherencia entre los porque de los hallazgos y la acción implementada.  No se asigno el responsable idóneo.</t>
  </si>
  <si>
    <t>Acciones de mejoras ineficaces en su implementación</t>
  </si>
  <si>
    <t>Asignación incompleta de recursos para implementación de mejora.</t>
  </si>
  <si>
    <t>No documentación de no conformidades o falta de seguimiento a los riesgos identificados</t>
  </si>
  <si>
    <t>Materialización de riesgos o no conformidades.</t>
  </si>
  <si>
    <t>Seguimiento y cierre oportuno de las acciones de mejora.   Seguimiento del comité operativo a las acciones de mejora.</t>
  </si>
  <si>
    <t xml:space="preserve">Revisiòn de los jefes de proceso en el planteamiento y cierre de las acciones de mejora. </t>
  </si>
  <si>
    <t>Fortalecer el control establecido, por medio de acciones complementarias.</t>
  </si>
  <si>
    <t>Inadecuado cumplimiento de la NTC-ISO, NTC-GP1000, MECI-1000</t>
  </si>
  <si>
    <t>No conformidades encontradas en las diferentes auditorias programadas.</t>
  </si>
  <si>
    <t>Perdida de la certificacion por parte de ICONTEC o de la entidad certificadora.</t>
  </si>
  <si>
    <t>Manuales y procedimeintos desactualizados</t>
  </si>
  <si>
    <t>No existen procedimientos adecuados para el manejo de los procesos en las diferentes dependdencias.</t>
  </si>
  <si>
    <t>Inseguridad en el manejo de titulos, dinero y documemtos de tesoreria.</t>
  </si>
  <si>
    <t>Estacionalidad de fondos</t>
  </si>
  <si>
    <t>Jineteo de Fondos</t>
  </si>
  <si>
    <t xml:space="preserve"> Posible fraude y/o equivocacion al realizar transferencias electronicas</t>
  </si>
  <si>
    <t xml:space="preserve"> Falcificacion de cheques.</t>
  </si>
  <si>
    <t>No identificar claramente las necesidades de la contratacion que se requiere y desconocer el plan anual de adquisicion.</t>
  </si>
  <si>
    <t>Estudios previos superficiales</t>
  </si>
  <si>
    <t>Estudios previos manipulados por personal interesado en el proceso de contratacion.</t>
  </si>
  <si>
    <t>Establecimiento de necesidades inexistentes o aspectos que benefician a una firma en particular.</t>
  </si>
  <si>
    <t>Falta de control en las dependencias que requieren el bien o servicio a contratar con eñ resto de dependencias de la entidad que intervienen en el proceso de contratacion.</t>
  </si>
  <si>
    <t>Falta de control y de segimiento a la elaboracion de los pliegos por parte de quienes tienen la funcion de realizarlos.</t>
  </si>
  <si>
    <t>Inadecuados Pliegos de Condiciones</t>
  </si>
  <si>
    <t>Excesiva confianza en los funcioarios que elaboran estos documentos,permitiendo de esta manera realizarlos a la medida o beneficio de una firma en particular.</t>
  </si>
  <si>
    <t>Adendas que cambian las condiiciones generales del proceso para favorecer a grupos o personas determindas.</t>
  </si>
  <si>
    <t>Control de saldos en cuentas ahorradoras. Fijación de metas comerciales.</t>
  </si>
  <si>
    <t>Control de saldos, aperturas y cancelaciones de cuentas ahorradoras.</t>
  </si>
  <si>
    <t>Subgerente Financiero.</t>
  </si>
  <si>
    <t>Cambios de gobierno, Contratación en el ultimo periodo del gobierno para cumplimiento de planes de desarrollo.</t>
  </si>
  <si>
    <t>Baja capatación de recursos, limitan la actividad comercial</t>
  </si>
  <si>
    <t xml:space="preserve">Incentivos comerciales, fortalecimiento del plan de mercadeo, </t>
  </si>
  <si>
    <t>Movimientos de consignaciones y retiros en el mes.</t>
  </si>
  <si>
    <t>Perdida de titulos valores y registros de firmas.</t>
  </si>
  <si>
    <t>Digitalizacion de documentos, verificaion de bakcups de los archivos  magneticos y arqueos  bimestrales de la existencia de los documentos fisicos.</t>
  </si>
  <si>
    <t>Control interno</t>
  </si>
  <si>
    <t>No. De hallazgos encontrados</t>
  </si>
  <si>
    <t>Verificación mensual de los saldos en cuentas corrientes y de ahorro.</t>
  </si>
  <si>
    <t>Valor de saldos estacionalizados</t>
  </si>
  <si>
    <t>No de hallazgos.</t>
  </si>
  <si>
    <t>Errores o fallas por uso de normas desactualziadas o desconocimiento de las mismas.</t>
  </si>
  <si>
    <t>inexistente investigacion, y revision  de las actualizaciones de la norma y leyes, Normograma de la institucion desactualizado.</t>
  </si>
  <si>
    <t>Usos inadecuados de las leyes y normas y desconocimiento de las mismas</t>
  </si>
  <si>
    <t>PROCESO: SISTEMAS</t>
  </si>
  <si>
    <t xml:space="preserve"> </t>
  </si>
  <si>
    <t xml:space="preserve">Backups almacenada para cada funcionario, informaicón almacenada en un servidor,Claves personalizadas para el inicio de cada sesión </t>
  </si>
  <si>
    <t>Actualizar estos controles a los manuales y requisitos exigidos por la superfinanciera.</t>
  </si>
  <si>
    <t>Mala ejecución de proceso y procedimientos.</t>
  </si>
  <si>
    <t>Desconocimiento de la normatividad vigente.</t>
  </si>
  <si>
    <t>No se cumple con los procedimientos internos, manuales, instructivos, resoluciones, directrices entre otras.</t>
  </si>
  <si>
    <t>Subgerencia Administrativa y juridica</t>
  </si>
  <si>
    <t>Reportes en fallas por seguridad en la información.</t>
  </si>
  <si>
    <t>Auditorias de control interno y seguimientos de la subgerencia Administrativa y Jurudica a las funciones y responsabilidades.</t>
  </si>
  <si>
    <t>No. De no conformidades.</t>
  </si>
  <si>
    <t>Decisión arbritaria por falta de conocimiento.</t>
  </si>
  <si>
    <t>Investigaciones procesales.</t>
  </si>
  <si>
    <t>Falta de participación de los funcionarios y directivos para señalar necesidades de capacitación en cada área, con fechas, temas específicos y teniendo en cuenta las sugerencias de cada equipo de trabajo.                                                                        Falta de participación de los funcionarios en la sugerencia de los programas de bienestar  laboral</t>
  </si>
  <si>
    <t xml:space="preserve">Falta política de comunicación e interiorización. Pocas reuniones de integración entre funcionarios de diferentes niveles y seccionales.
</t>
  </si>
  <si>
    <t>Accidentes de trabajo, enfermedades Profesionales.</t>
  </si>
  <si>
    <t>No prestar oportunamente el servicio, enfermedades, accidentes, procesos en contra del instituto. Desgaste de los funcionarios.</t>
  </si>
  <si>
    <t>Recurso humano sin induccioon o capcitacion los funcionarios carecen de conoccimientos tecnicos para desarrollar y ejecutar las diferentes actividades del area de manera eficaz.</t>
  </si>
  <si>
    <t>Incumplimiento de responsabilidades e informes de getion poco confiables, rendimeinto operacional bajo.</t>
  </si>
  <si>
    <t>Fallas electricas</t>
  </si>
  <si>
    <t>Actualizacion de equipos de computo y de comunicaciones para ofrecer un mejor servicio.</t>
  </si>
  <si>
    <t xml:space="preserve">Daño de servidores y fallas en los sistemas de información. </t>
  </si>
  <si>
    <t xml:space="preserve">Parálisis de los procesos institucionales. </t>
  </si>
  <si>
    <t>Fuga de la información magnética</t>
  </si>
  <si>
    <t>Sofware y hardware se vuelven obsoletos y no se puede apoyar la institucucion con tecnologia de punta.</t>
  </si>
  <si>
    <t>Desactualizacion tecnologica</t>
  </si>
  <si>
    <t xml:space="preserve">Demoras en los procesos, Falta de credibilidad. </t>
  </si>
  <si>
    <t>Culturizar a los usuarios como deben manejar la informacion que estan grabando en cada equipo.</t>
  </si>
  <si>
    <t>Ingeniero de Sitemas</t>
  </si>
  <si>
    <t>Descripcion detallada de las herrameintas necesarias en la formulacion del sofware, programas e informes incompletos.</t>
  </si>
  <si>
    <t>Pérdida de Documentos Físicos</t>
  </si>
  <si>
    <t xml:space="preserve">Registrar en el sistema la documentación aportada 
Digitalización de información 
</t>
  </si>
  <si>
    <t xml:space="preserve">Deterioro y/o destruccion total o parcial del archivo </t>
  </si>
  <si>
    <t>Pérdida temporal o permanente de
documentos por sustraccion o alteracion bajo custodia de las
diferentes oficina o en los archivos.</t>
  </si>
  <si>
    <t>Procesos Jurídicos, perdidas de documentos,Caos administrativo, deficiencia de la prestacion del servicio, Falta de respuesta ante una consulta de los entes regualadores y/o clientes</t>
  </si>
  <si>
    <t xml:space="preserve">No siguen los lineamientos del
sistema de gestión documental,Robo al archivo, falta de seguridad, manipulacion indebida, prestamo no controlados, formatos de regisro cuando se entrega al archivo central, entregar documentos originales a las oficinas, faltan recursos fisicos, almacenamiento,  administracion y control del archivo. </t>
  </si>
  <si>
    <t>Incumplimiento a la aplicacion de las Tablas de Retencion Documental , Archivo desorganizado</t>
  </si>
  <si>
    <t xml:space="preserve"> Espacio Fisico reducido para Archivo</t>
  </si>
  <si>
    <t>Crecimiento continuo del archivo. Altos tiempos de retencion por ley,Infraestructura reducida.</t>
  </si>
  <si>
    <t>Contante crecimiento y acumulacion del archivo  de gestion del Instituto debido a los plazos definidos en las TRD, y la infraestructura es bastante reducida.</t>
  </si>
  <si>
    <t>Posibles sancionescon por incumplimiento de  la Ley General de Archivo, asinamiento, desorden, Poca funcinalidad.</t>
  </si>
  <si>
    <t xml:space="preserve">
Inadecuado funcionamiento del
aplicativo utilizado para procesar la
información No generación de
estados informes y reportes contables.
Generación inoportuna de los
estados, informes y reportes contables al represente legal y
demás usuarios.</t>
  </si>
  <si>
    <t>Concentración de recursos de cuentas ahorradoras en poco clientes</t>
  </si>
  <si>
    <t>La cantidad de clientes potenciales es reducida lo cual hace que exista concentración de recursos en pocos ahorradores.</t>
  </si>
  <si>
    <t>Nicho de mercado reducido, para diversificar clientes</t>
  </si>
  <si>
    <t>Perdida de rendimietos financieros en caso de retiro de un ahorrador.   Perdida de imagen y escenario de incertudembre con los clientes si mas de un ahorrador retira sus recursos. Iliquidez.</t>
  </si>
  <si>
    <t>Promoción comercial en todos los municipios.  Control de movimientos de cuentas ahorradoras por clientes.</t>
  </si>
  <si>
    <t>Fortalcer el control establecido con nuevas actividades o controles.</t>
  </si>
  <si>
    <t>Subgerencia Financiera y de Mercadeo</t>
  </si>
  <si>
    <t>Indicador de proceso de captacion.</t>
  </si>
  <si>
    <t>Suplantación de firmas.</t>
  </si>
  <si>
    <t>No se cumplen los procedimientos establecidos para proceder a la revisión y pagos, con el fin de determinar las firmas autorizadas</t>
  </si>
  <si>
    <t>Solicitudes de chequeras firmadas por personas ajenas a la entidad.</t>
  </si>
  <si>
    <t>Giro de cheques que no corresponden a la entidad con cargo a cuentas.       Detrimento patrimonial</t>
  </si>
  <si>
    <t>Continuar con los controles establecidos</t>
  </si>
  <si>
    <t>No. De pagos realizados con anomalias.</t>
  </si>
  <si>
    <t>Concentración de funciones en una misma área.</t>
  </si>
  <si>
    <t>En una misma dependencia o área, existe recarga de funciones y responsabilidades, sobre una misma persona.</t>
  </si>
  <si>
    <t>Estrés laboral,  sobrecarga laboral, funciones no ejecutadas efectivamente.</t>
  </si>
  <si>
    <t>Distrubuciòn de tareas y procedimientos acordes a los funcionarios.  Vinculaciòn y redistribucion de puestos de funcionarios.</t>
  </si>
  <si>
    <t>Continuar con el control propuesto y fortalecimiento del mismo.</t>
  </si>
  <si>
    <t>Gerente</t>
  </si>
  <si>
    <t>Manual de funciones actualizado e implementado.</t>
  </si>
  <si>
    <t>PROCESO: GESTION FINANCIERA.</t>
  </si>
  <si>
    <t>SUBPROCESO DE PRESUPUESTO</t>
  </si>
  <si>
    <t>SUBPROCESO DE CONTABILIDAD</t>
  </si>
  <si>
    <t xml:space="preserve">Riesgo de concentración
</t>
  </si>
  <si>
    <t>Preparacion, presentacion, aprobacion, inadecuada del presupuesto</t>
  </si>
  <si>
    <t>3                 MODERADO</t>
  </si>
  <si>
    <t>6                       MODERADO</t>
  </si>
  <si>
    <t>2                                 BAJO</t>
  </si>
  <si>
    <t>9                         ALTO</t>
  </si>
  <si>
    <t>8                         ALTO</t>
  </si>
  <si>
    <t xml:space="preserve">12                   EXTREMO                       </t>
  </si>
  <si>
    <t>3                       MODERADO</t>
  </si>
  <si>
    <t>SUBPROCESO DE INVERSIONES-TESORERIA</t>
  </si>
  <si>
    <t xml:space="preserve">Aumento de la brecha entre las actividades propuesta por los procedimientos y las ejecutadas por el personal.   </t>
  </si>
  <si>
    <t>Ingerencia en las auditorias por parte de las directivas del Instituto.</t>
  </si>
  <si>
    <t>Incumplimiento en la Rendicion de informes requeridos por los entes de control.</t>
  </si>
  <si>
    <t>No aplicacion oportuna o mal interpretacion de la normatividad cambiante, emitidas por los organos de control.</t>
  </si>
  <si>
    <t xml:space="preserve">Ineficaz revisión o resultado de auditorias a procesos operativos.   </t>
  </si>
  <si>
    <t>Informes de auditoria con interpretación erronea</t>
  </si>
  <si>
    <t xml:space="preserve">PROCESO: COLOCACIONES </t>
  </si>
  <si>
    <t>Hurto, fuga y/o divulgación de Información Publica, Confidencial o reservada en las actividades de gestión</t>
  </si>
  <si>
    <t>CLASIFICACION</t>
  </si>
  <si>
    <t>Perdida del valor de las garantias ofrecidas.</t>
  </si>
  <si>
    <t>6                  MODERADO</t>
  </si>
  <si>
    <t>No revision y aplicación de los procedimientos y politicas crediticias.</t>
  </si>
  <si>
    <t>12                             ALTO</t>
  </si>
  <si>
    <t>12                                 ALTO</t>
  </si>
  <si>
    <t>Manipulacion de personal interno o externo, en el amnejo del sistema que perjudique o benefice a auna entiadad o persona en particular</t>
  </si>
  <si>
    <t>El acceso al sistema XEO podria no estar limitado a personal autorizado lo que podria ocasionar registros y/o modificaciones indebidas.</t>
  </si>
  <si>
    <t xml:space="preserve">Manual de Riesgo Crediticio socializado.  Manaul de Colocaciones y Capataciones, Comité de Riesgo crediticio         </t>
  </si>
  <si>
    <t>Seguimiiento Periodicos a las garantias y la cartera morosa</t>
  </si>
  <si>
    <t>(No. De creditos con garantias insuficientes)/(No. Total de creditos)*100</t>
  </si>
  <si>
    <t>Conciliacion diaria de las transacciones efectuadas en tersoreria.</t>
  </si>
  <si>
    <t>Atrazo en la cartera debido problemas fiscales presentados en los municipios.</t>
  </si>
  <si>
    <t>No de cobros inexatos</t>
  </si>
  <si>
    <t>En el momento del otorgamienton no se presenta la adecuada verificacion de la documentacion,</t>
  </si>
  <si>
    <t>Creditos otorgados en condiciones inadecuadas, aumento de la cartera y dificultad en su cobro.</t>
  </si>
  <si>
    <t>Comprabacion de medios electronios, o telefonicos de la  documentacion entregada.</t>
  </si>
  <si>
    <t>Analista de crédito</t>
  </si>
  <si>
    <t>Revisiones periodicas de los expedientes de cretido, antes de llegar al comité.</t>
  </si>
  <si>
    <t>No de creditos con documentación cuestionada.</t>
  </si>
  <si>
    <t>Profesional de riesgos</t>
  </si>
  <si>
    <t>No de clientes con debilidades/ Expedientes analizados</t>
  </si>
  <si>
    <t>Fortalecer los cobros administrativos y preventivos.</t>
  </si>
  <si>
    <t>Tecnico operativo de cartera</t>
  </si>
  <si>
    <t>Indicador de calidad de la cartera</t>
  </si>
  <si>
    <t>Otorgamiento de creditos que incumplen las condiciones minimas para su desembolso</t>
  </si>
  <si>
    <t>Manual de credito, Manual de riesgo crediticio;Auditorias de Calidad,  Comite de credito.</t>
  </si>
  <si>
    <t>Auditorias y revisiones del profesional de riesgos.</t>
  </si>
  <si>
    <t>(No de hallazgos) / (Creditos otorgados)*100</t>
  </si>
  <si>
    <t>Comité de Credito</t>
  </si>
  <si>
    <t>Plan de mercadeo eficiente y efectivo</t>
  </si>
  <si>
    <t xml:space="preserve">No clientes rebasaron limites/total de clientes </t>
  </si>
  <si>
    <t>Cartera vencida con mas de noventa dias sin enviar a cobro juridico.</t>
  </si>
  <si>
    <t>Seguimiento a los indicadores de cartera y cartera vencida</t>
  </si>
  <si>
    <t>No de obligaciones superiores a 90 dias sin cobro juridico</t>
  </si>
  <si>
    <t>Perdida de recursos por Liquidacion de entidades descentralizadas</t>
  </si>
  <si>
    <t>Actualizacion de la inforormacion del cliente</t>
  </si>
  <si>
    <t xml:space="preserve">Seguimiento a las garantias,   </t>
  </si>
  <si>
    <t>Profesional de riesgo</t>
  </si>
  <si>
    <t>No se realizan los abonos de los creditos de manera adecuada en el software financiero.</t>
  </si>
  <si>
    <t>Inspeccion selectiva a los resgistros en el software</t>
  </si>
  <si>
    <t>Control Interno</t>
  </si>
  <si>
    <t>No. De hallazgos econtrados.</t>
  </si>
  <si>
    <t>No.hallazgos Encontradas en la DTF</t>
  </si>
  <si>
    <t>6                     MODERADO</t>
  </si>
  <si>
    <t>6                   MODERADO</t>
  </si>
  <si>
    <t>3               MODERADO</t>
  </si>
  <si>
    <t>8                      ALTO</t>
  </si>
  <si>
    <t>9                        ALTO</t>
  </si>
  <si>
    <t>10               EXTREMO</t>
  </si>
  <si>
    <t>2                       BAJO</t>
  </si>
  <si>
    <t xml:space="preserve"> Definir de manera incorrecta los
lineamientos institucionales </t>
  </si>
  <si>
    <t xml:space="preserve">Auditorías, Rendición de cuentas </t>
  </si>
  <si>
    <t>Realizar conciliación y cruces de información. Hacer revisión de los reportes que emite el sistema para evidenciar las inconsistencias, hacer los ajustes antes de emitir los
Estados Financieros. Solicitar capacitacitaciones, relacionadas con temas
contables y tributarios.</t>
  </si>
  <si>
    <t xml:space="preserve">Monitoreo o seguimiento periódico a las herramientas de gestión y control: mapa
de riesgos  planes institucionales, planes de mejoramiento, entre otros </t>
  </si>
  <si>
    <t xml:space="preserve">Reportar avances de las
actividades contenidas en los instrumentos de gestión y control.
Presentar las conclusiones del
seguimiento en mesas de trabajo para toma de decisiones.
Ajustar los instrumentos
de control y gestión, de ser necesario. </t>
  </si>
  <si>
    <t xml:space="preserve"> No se dispone  de bases financieras
para tasar los riesgos y contratar los
seguros. No se ha dispuesto de los
recursos necesarios para priorizar
estas acciones</t>
  </si>
  <si>
    <t xml:space="preserve">Asignar una función responsable
del análisis de riesgos en el proceso
de adquisiciones y de adelantar los
trámites para contratar pólizas de
seguro apropiadas para tales riesgos.
</t>
  </si>
  <si>
    <t>No existe un plan de seguros para
proteger los bienes en general. No
se cuenta con un plan para asegurar
la continuidad de las operaciones en
caso de desastres.</t>
  </si>
  <si>
    <t>hace referencia a la omisión de los actos administrativos que emiten los órganos de control competentes para efectos de uniformidad en la información contable pública</t>
  </si>
  <si>
    <t>Desconocimiento y/o desactualización de la normatividad vigente. Error en la parametrización del aplicativo. Incompetencia de los funcionarios
responsables de la información</t>
  </si>
  <si>
    <t>Errores al validar la información para el envio de informes a la Contaduría General de la Nación. Falta de uniformidad con la
codificación establecida para efectos
de registro de la información contable. Retrasos en los envíos de informes
correspondientes, debido a los errores
en la validación que generan una
homologación posterior</t>
  </si>
  <si>
    <t>Revisión periódica de la normatividad emitida por el
ente de control. Establecimiento de canales de comunicación claros
entre IFINORTE y el ente de control</t>
  </si>
  <si>
    <t>Hurto o daño intencional de
activos de la Entidad</t>
  </si>
  <si>
    <t>Debilidades en la seguridad física.
Complicidad de funcionarios  para cometer actividades de fraude o
corrupción</t>
  </si>
  <si>
    <t>Coordinador comercial.</t>
  </si>
  <si>
    <t>No de cliente retirados de los servicios financieros.</t>
  </si>
  <si>
    <t>Revisiones por parte de la subgerencia financiera y de mercadeo a los niveles de colocacio por lineas de credito.</t>
  </si>
  <si>
    <t>Plan de mercado con seguimientos a los resultados.</t>
  </si>
  <si>
    <t>Verificacion del plan de mercadeo en terminos de metas frente a los resultados de captacion y colocaciones</t>
  </si>
  <si>
    <t>Caracterizacion de municipios teniendo en cuenta posicion geografica, orden público, población, economia, entre otros</t>
  </si>
  <si>
    <t>Uso eficiente de TIC´s,   Reuniones por provincias para labores comerciales</t>
  </si>
  <si>
    <t xml:space="preserve">No de municipios con problemas de orden público que </t>
  </si>
  <si>
    <t>Clientes que desisten de los servicios financieros de IFINORTE.</t>
  </si>
  <si>
    <t>Gestion calidad.</t>
  </si>
  <si>
    <t>Radicar solicitudes de credito solo con la documentacion completa.</t>
  </si>
  <si>
    <t>Tiempo promedio en las etapas de otorgamiento del crédito</t>
  </si>
  <si>
    <t>Revision de los margenes de las ganancias por la intermediación financiera.</t>
  </si>
  <si>
    <t>Tasas de Interes</t>
  </si>
  <si>
    <t>Planes de mejora cerrados/planes de mejora formulados.</t>
  </si>
  <si>
    <t>Gestion de calidad</t>
  </si>
  <si>
    <t>(No de accione de mejora inadecuadas)/(No total de acciones de mejora propuestas)*100</t>
  </si>
  <si>
    <t>(No de accione de mejora ineficientes)/(No total de acciones de mejora propuestas)*100</t>
  </si>
  <si>
    <t>Se presentan no conformidades que pudieron prevenirse, o da el riesgo por falta de seguimiento.</t>
  </si>
  <si>
    <t>Control general de ponderacion de riesgos e indicadores que lo monitorean</t>
  </si>
  <si>
    <t>(No de indicadores que cumplen controlar el riesgo)/ (No. Total de indicadores de control de riesgos)*100</t>
  </si>
  <si>
    <t xml:space="preserve">Auditorias internas </t>
  </si>
  <si>
    <t>Revisiones por procesos periodicas.</t>
  </si>
  <si>
    <t>Hallazgos en auditorias</t>
  </si>
  <si>
    <t>Gestion de calidad.</t>
  </si>
  <si>
    <t>Auditorias de Control Interno.</t>
  </si>
  <si>
    <t>No. Hallazgos de auditorias internas o hallazgos administrativos de entes de control</t>
  </si>
  <si>
    <t>RIESGO INHERENTE</t>
  </si>
  <si>
    <t>3                     MODERADO</t>
  </si>
  <si>
    <t>8                        ALTO</t>
  </si>
  <si>
    <t>12                         EXTREMO</t>
  </si>
  <si>
    <t>2                        BAJO</t>
  </si>
  <si>
    <t>6                         MODERADO</t>
  </si>
  <si>
    <t>1                        BAJO</t>
  </si>
  <si>
    <t>3                         MODERADO</t>
  </si>
  <si>
    <t>RIESGO RESIDUAL</t>
  </si>
  <si>
    <t>Vulnerabilidad y deficiencias de
la infraestructura tecnológica o
de los sistemas de información
y de su monitoreo</t>
  </si>
  <si>
    <t xml:space="preserve">Fortalecer el sistema de Gestión
de Seguridad de la información
teniendo como referente el
estándar ISO 27001 </t>
  </si>
  <si>
    <t xml:space="preserve">Adaptación subjetiva de las normas </t>
  </si>
  <si>
    <t xml:space="preserve">
Auditorias internas y externas de calidad y control interno</t>
  </si>
  <si>
    <t xml:space="preserve">Injerencia de la estructura de poder organizacional </t>
  </si>
  <si>
    <t>Centralización de las decisiones. 
Alto contenido político. 
Ausencia de controles.</t>
  </si>
  <si>
    <t>Permite la toma de decisiones amarradas a intereses, políticos, de status o de grupo dentro de la entidad. 
 Se afecta la agilidad,  imagen, confianza y credibilidad en las decisiones y actos administrativos y financieros.</t>
  </si>
  <si>
    <t xml:space="preserve"> Interpretación y uso de las normas para favorecer intereses personales políticos o de otro tipon o según su interpretacion o costumbre.</t>
  </si>
  <si>
    <t>Inestabilidad directiva</t>
  </si>
  <si>
    <t>CRITERIOS</t>
  </si>
  <si>
    <t>PUNTAJES</t>
  </si>
  <si>
    <t>SEGUIMIENTO AL CONTROL</t>
  </si>
  <si>
    <t>HERRAMIENTAS PARA EJERCER EL CONTROL</t>
  </si>
  <si>
    <t>Riesgo inherente</t>
  </si>
  <si>
    <t>p</t>
  </si>
  <si>
    <t>Manuales y procedimientos no socializados, deficiente control de documentos y registros.                               No comunicar clara y oportunamente la informacion existente o actualizada del instituto en relacion a procesos procedimientos y documentos.</t>
  </si>
  <si>
    <t>Los cambios normativos para IFINORTE, pueden llegar a afectar la prestación del servicio.</t>
  </si>
  <si>
    <t>Afectaciones por Cambios y regulaciones nuevas para los INFIS</t>
  </si>
  <si>
    <t>Regimen especiales para INFIS</t>
  </si>
  <si>
    <t xml:space="preserve">Implementacion de un sistema de gestion del riesgo. </t>
  </si>
  <si>
    <t>Gerencia</t>
  </si>
  <si>
    <t>Autorizacion de la Superfinanciera.</t>
  </si>
  <si>
    <t>Falta de conocimiento de  normas o mala interpretacion o aplicación de las mismas.</t>
  </si>
  <si>
    <t>No. Hallazgos en el cumplimiento  normativo.</t>
  </si>
  <si>
    <t>Informes de Gestion actualizados y periodicos.</t>
  </si>
  <si>
    <t>Infores de gestion y presupuestal actualizado.</t>
  </si>
  <si>
    <t xml:space="preserve">Cambios  de regulaciones y normatividad.    </t>
  </si>
  <si>
    <t>Se incumple parcialmente las directrices de la superfinanciera, ya que se mide la entiadad con una optica de entidad privada.</t>
  </si>
  <si>
    <t>Chequeo al cumplimiento de todos los requerimientos de la superfinanciera.</t>
  </si>
  <si>
    <t>Monitoreo al sistema de gestion del riesgo.</t>
  </si>
  <si>
    <t>Informes de la superfinaciera.</t>
  </si>
  <si>
    <t>Deterioro de la imagen institucional por imposición de sanciones no económicas</t>
  </si>
  <si>
    <t xml:space="preserve">Se afecta la imagen de la entidad por inconistenias administrativas derivadas en sanciones, multas o retricciones a la entidad. </t>
  </si>
  <si>
    <t>Informes de satisfaccion del cliente y percepcion de imagen.</t>
  </si>
  <si>
    <t>Gestion de Calidad.</t>
  </si>
  <si>
    <t>Nivel de Satisfaccion del cliente.</t>
  </si>
  <si>
    <t xml:space="preserve">Los lineamientos institucionales no estan acorde a las necesidades actuales de la entidad. </t>
  </si>
  <si>
    <t>Planes de desarrollo mas formaldos y desenfocados a la realidad de la entidad.    Planeacion ineficiente.</t>
  </si>
  <si>
    <t>Perdida de poscionamiento en el mercado,  Perdida de la capacidad instalada en los servicios financieros de la entidad.</t>
  </si>
  <si>
    <t>Resultados de auditorias y Rendiciones de cuentas.</t>
  </si>
  <si>
    <t>Se presenta conflicto de intereres, internos o deparmental con referencia a los cargos de libre nombramiento y remocion.  O en las actividades operativas de la entidad.</t>
  </si>
  <si>
    <t>Correcta funcionalidad de los comites, control interno y entes de control externos</t>
  </si>
  <si>
    <t>No. De Hallazgos</t>
  </si>
  <si>
    <t>Cumplimiento de manuales y procedimientos</t>
  </si>
  <si>
    <t>6         MODERADO</t>
  </si>
  <si>
    <t>10                  EXTREMO</t>
  </si>
  <si>
    <t>Pérdidas  por
siniestros en los bienes y servicios
adquiridos.</t>
  </si>
  <si>
    <t>Perdidas no recuperables o de dificil de recuperacion.</t>
  </si>
  <si>
    <t>Plan de seguros</t>
  </si>
  <si>
    <t xml:space="preserve">
Violación de derechos.                                   Incumplimiento de la misión y objetivos institucionales.                                                 Corrupcion.</t>
  </si>
  <si>
    <t xml:space="preserve">Normograma y manuales actualizados y socializados. </t>
  </si>
  <si>
    <t xml:space="preserve">No. De Hallazgos. </t>
  </si>
  <si>
    <t>Incumplimiento de las actividades programadas en las herramientas de gestión y control.</t>
  </si>
  <si>
    <t>Programaciones inadecuadas, proyeccion ineficiente del presupuesto,  personal no calificado para ejecutar las actividades de gestión y control.</t>
  </si>
  <si>
    <t>No se ejecuta plenamente las actividades de gestion y control, según el objetivo contemplado.</t>
  </si>
  <si>
    <t>Materializacion de riesgos,   incumplimiento de objetivos,  no cumpliminto del plan de accion</t>
  </si>
  <si>
    <t>(Actividades ejecutadas en en el SIGYC)/  (Actividades programas en el SIGYC)</t>
  </si>
  <si>
    <t>Incumplimiento del manual de riesgo crediticio y del procedimiento de recuperacion de cartera y habeas data. Descuido u omision. Desorden procedimental.</t>
  </si>
  <si>
    <t>Se realizan cobros prejuridicos y juricos fuera de las fechas y plazos establecidos para tal fin.</t>
  </si>
  <si>
    <t xml:space="preserve"> Aumento de la cartera morosa.    Procesos de responsabilidad fiscal  o disciplinaria.    </t>
  </si>
  <si>
    <t>Cobros Prejuridicos y juridicos no adelantados oportunamente</t>
  </si>
  <si>
    <t>Seguimieno a las etapas de recuperacion de cartera</t>
  </si>
  <si>
    <t>Procedimiento de recuperacion de cartera implementada</t>
  </si>
  <si>
    <t>Indicadores de edades de la cartera</t>
  </si>
  <si>
    <t>SE realizan estudios previos sin un analisis completo que proyecte la contratacion del bien o del servicio</t>
  </si>
  <si>
    <t>Contrataciones de bienes o servicios sin cumplimiento de los requerimientos tenicos</t>
  </si>
  <si>
    <t>Auditorias de control interno.</t>
  </si>
  <si>
    <t>Seguimientos de gestion de calidad, controles de entes de control.</t>
  </si>
  <si>
    <t>No. De hallazgos</t>
  </si>
  <si>
    <t xml:space="preserve">Corrupcion, compras ineficientes, presupuesto mal invertido. </t>
  </si>
  <si>
    <t>Cumplimiento de publicacion de pliegos e invitaciones públicas</t>
  </si>
  <si>
    <t>Compras de bienes y servicios que no cumplen las espeficiones tecnicas, o de idoneidad y experiencia.</t>
  </si>
  <si>
    <t>Cumplimiento al manual de contratación. Seguimiento al procedimiento de contratacion</t>
  </si>
  <si>
    <t xml:space="preserve">No de pliegos que  presentan inconsistencias. </t>
  </si>
  <si>
    <t>Falta de control de sobre la calidad de los documentos previos y desconocimiento de las caracteristicas del bien y/o servicio que se pretenda contratar.</t>
  </si>
  <si>
    <t>Uso inadecuado de  Adendas de Contratos</t>
  </si>
  <si>
    <t xml:space="preserve">No cumplimiento de la necesidad incial por la cual se suscribio el contrato. </t>
  </si>
  <si>
    <t>Revisiones preventiva por parte de control interno, antes de realizar la adenda.</t>
  </si>
  <si>
    <t>No de adendas con iconsistencias</t>
  </si>
  <si>
    <t>Procedimientos mal efecutados, servicios financieros con errores tecnicos,  reprocesos en actividades.</t>
  </si>
  <si>
    <t>Auditorias de cumplimiento normativo por parte de control intenro.</t>
  </si>
  <si>
    <t>Revisiones aleatorias de cuentas de cobro.</t>
  </si>
  <si>
    <t>No de hallazgos</t>
  </si>
  <si>
    <t>Inconsitencias en las clausulas del  contrataos</t>
  </si>
  <si>
    <t xml:space="preserve">Contratos con inconsistencias en sus clausulas que conllevan a vacios legales o en la ejeucion o supervicion del mismo. </t>
  </si>
  <si>
    <t>Verificacion de la subgerencia Administrativa y Juridica entes de la firma del  Gerente.</t>
  </si>
  <si>
    <t>Contratos rechazados por inconsistencias.</t>
  </si>
  <si>
    <t>Cumplimiento de la normatividad a la contratacion.</t>
  </si>
  <si>
    <t xml:space="preserve">Revisiones preventiva por parte de control interno, antes de la publicacion de los pliegos, para contratacioenes que superen la minima cuantia. </t>
  </si>
  <si>
    <t xml:space="preserve">Insatisfacciones de los clientes, desorden administrativo. </t>
  </si>
  <si>
    <t>revisiones peridicas a los procesos y ejecucion de procedimientos</t>
  </si>
  <si>
    <t>Gestion de calidad y control interno.</t>
  </si>
  <si>
    <t>Conciliaciones que llevan a acuerdos indebidos por falta de conocimiento del tema.</t>
  </si>
  <si>
    <t>Conciliaciones juridicas indebidas</t>
  </si>
  <si>
    <t>Supervision del comité de conciliariones</t>
  </si>
  <si>
    <t>comité de conciliaciones</t>
  </si>
  <si>
    <t>Cumplimiento de normatividad</t>
  </si>
  <si>
    <t xml:space="preserve">Actas de comité. </t>
  </si>
  <si>
    <t>Se hace hurto de dinero o activos de la entidad.</t>
  </si>
  <si>
    <t>Imagen negativa de la entidad,  perdidas de dinero. Investigaciones.</t>
  </si>
  <si>
    <t>Fortalecer los controles de acceso
físico a todas los departamentos  de la entidad</t>
  </si>
  <si>
    <t>Tesoreria</t>
  </si>
  <si>
    <t>Uso de maquina contadora de billetes,  uso de idetificador de billetes falsos.</t>
  </si>
  <si>
    <t>Valor de descuadres al mes.</t>
  </si>
  <si>
    <t>Falta de controles a las transferencias electronicas</t>
  </si>
  <si>
    <t xml:space="preserve">No. De tranferencia electronicas </t>
  </si>
  <si>
    <t>Verificacion completa de titular, cuenta, valor a consignar</t>
  </si>
  <si>
    <t>Medidas de seguridad en sellos y papel deficientes</t>
  </si>
  <si>
    <t>Perdida de cuantias grandes en la entidad.</t>
  </si>
  <si>
    <t>Subgerencia Financiera</t>
  </si>
  <si>
    <t>Descuadre de Caja.</t>
  </si>
  <si>
    <t>Realizar seguimiento a las inversiones colocadas por IFINORTE.</t>
  </si>
  <si>
    <t xml:space="preserve">% de excedentes concentrados </t>
  </si>
  <si>
    <t>Cumplir politicas de inversion en establecimientos bancarios, adopatadas en el manual.                                               Seguimiento a los limites de concentracion de dineros</t>
  </si>
  <si>
    <t xml:space="preserve">Riesgo Liquidez
</t>
  </si>
  <si>
    <t>Seguimiento al modelo interno de liquidez</t>
  </si>
  <si>
    <t>Venta de bienes improductivos.</t>
  </si>
  <si>
    <t>Indicador de liquidez.</t>
  </si>
  <si>
    <t>2                              BAJO</t>
  </si>
  <si>
    <t>3                        MODERADO</t>
  </si>
  <si>
    <t>4                          ALTO</t>
  </si>
  <si>
    <t>2                         BAJO</t>
  </si>
  <si>
    <t>1                           BAJO</t>
  </si>
  <si>
    <t>3                      MODERADO</t>
  </si>
  <si>
    <t>Circulacion de personal  en el area de tesoreria sin ningun control.                                                   Ausencia de politicas de Control y seguridad en el area.</t>
  </si>
  <si>
    <t>6              MODERADO</t>
  </si>
  <si>
    <t>6                        MODERADO</t>
  </si>
  <si>
    <t>6                      MODERADO</t>
  </si>
  <si>
    <t>4                       ALTO</t>
  </si>
  <si>
    <t xml:space="preserve"> 6                       MODERADO</t>
  </si>
  <si>
    <t>Se presenta que cualquier movimiento realizado en Xeo a pesar de que ya existen en contabilidad o tesorería puede llegar a ser modificado sin que sea auditado por contabilidad para autorizar el cambio.</t>
  </si>
  <si>
    <t xml:space="preserve">P </t>
  </si>
  <si>
    <t>Manuales de Procedimientos,</t>
  </si>
  <si>
    <t xml:space="preserve"> S.G.C Certificado, Aplicacion de Normatividad Vigente. </t>
  </si>
  <si>
    <t>Revisión permanente de normatividad que emitan los entes de control (Contraloría, Contaduría, DAFP, etc a través del los boletines del noticiero oficial, paginas de las entidades mencionadas, etc).</t>
  </si>
  <si>
    <t xml:space="preserve"> Programas de actividades, Indicadores de Gestion.   Auditorias periodicas y  Caracterizacion de control interno, </t>
  </si>
  <si>
    <t xml:space="preserve">Posee una herramienta para ejecer control                </t>
  </si>
  <si>
    <t xml:space="preserve">Existen manuales  instructivos  o procedimientos para el manejo de la herramienta                             </t>
  </si>
  <si>
    <t xml:space="preserve">En el tiempo que lleva la herramienta ha demostrado ser efectiva                                   </t>
  </si>
  <si>
    <t xml:space="preserve">Estan definidos los responsables de  la ejecucion del control y del seguimiento.                             </t>
  </si>
  <si>
    <t xml:space="preserve">La frecuencia de ejecucion del control y seguimiento es adecuada.                               </t>
  </si>
  <si>
    <t>(15)</t>
  </si>
  <si>
    <t>(30)</t>
  </si>
  <si>
    <t>(25)</t>
  </si>
  <si>
    <t>Incumplimiento en la rendicion de informes</t>
  </si>
  <si>
    <t>ANALISIS Y VALORACION DE LOS RIESGOS</t>
  </si>
  <si>
    <t>PROCESO CONTORL INTERNO</t>
  </si>
  <si>
    <t>ANALISIS Y CALIFICACION DEL RIESGO</t>
  </si>
  <si>
    <t xml:space="preserve">Aumento de la brecha entre las actividades propuesta por los procedimientos y las ejecutadas por el personal. </t>
  </si>
  <si>
    <t>Informacion Errada e Imprecisa.</t>
  </si>
  <si>
    <t xml:space="preserve"> Cuadro de control de publicaciones  en donde se relacionaran las revisiones de publicaciones</t>
  </si>
  <si>
    <t>subgerencia administrativa y juridica.</t>
  </si>
  <si>
    <t>Tipo de control probabilidad o impacto</t>
  </si>
  <si>
    <t>Puntaje de seguimiento al control</t>
  </si>
  <si>
    <t>Puntaje herramienta para ejercer el control</t>
  </si>
  <si>
    <t>Traspapeleo de documentos o carpetas de contrato, expacio fisico de archivo limitado, mal control de acceso a consulta de los expedientes.</t>
  </si>
  <si>
    <t>Perdida de documentos,  Alteracioens a las condicioens pactadas inicialmente,  dificultad en efectuar uso de pagares y garantias</t>
  </si>
  <si>
    <t>Control de acceso y consulta a los expedientes, uso adecuado de las TRD documentales.</t>
  </si>
  <si>
    <t>Auxiliar Adminsitrativo de Archivo</t>
  </si>
  <si>
    <t>Verificacion de la planeacion y ejecucion de inspecciones locativas, fumigaciones, polizas</t>
  </si>
  <si>
    <t>Subgerencia Administrativa y Juridica</t>
  </si>
  <si>
    <t>Comité de archivo, valoracion de las TRD</t>
  </si>
  <si>
    <t>Base Datos,  Registro control de documentos, Monitoreo y custodia del  Archivo central e historico, Ley General de archivo, Formato Unico Inventario Documental.</t>
  </si>
  <si>
    <t>Digitalizacion de documentos, transferencias documentales en las fechas establecidas</t>
  </si>
  <si>
    <t>Conciliaciones Erradas</t>
  </si>
  <si>
    <t>No definicion de un responsable idoneo para la realizar la conciliaciones,  Parametrizacion no adecuada de la notas credito no conciliadas en libros.</t>
  </si>
  <si>
    <t>Se presentasn inconsistencias en las conciliaciones bancarias.</t>
  </si>
  <si>
    <t>Contador</t>
  </si>
  <si>
    <t>No. Saldos no Conciliados</t>
  </si>
  <si>
    <t>Procedimiento de conciliaciones</t>
  </si>
  <si>
    <t>Montos traslados y rubros afectados.</t>
  </si>
  <si>
    <t>La información contable y financiera puede verse afectada cuando no se aplica el procedimiento
para la estructuración y presentación de los estados contables básicas, el Manual de Procedimientos del Régimen de Contabilidad Pública y las
políticas de información contable.</t>
  </si>
  <si>
    <t>Toma de desiciones financiera erradas,  falso panorama financiero de la entidad, dificultad en conocer la realidad de la situacion contable de la entidad.</t>
  </si>
  <si>
    <t>Control previos por parte de la oficina de control interno.</t>
  </si>
  <si>
    <t>control Interno</t>
  </si>
  <si>
    <t>No. Incosistencias en los estados financieros</t>
  </si>
  <si>
    <t>La información contable  no llegue al proceso final o presenta inconsistencias</t>
  </si>
  <si>
    <t>Revisorias Fiscales.     Capacitación,  Conciliación y análisis de la informacion.</t>
  </si>
  <si>
    <t>Debido a que el sistema contable y el financiero no se encuentran  bajo la misma plataforma es decir son software diferentes por lo que se requiere de procesos de interfaces para generar la información del financiero al contable</t>
  </si>
  <si>
    <t>Desorden Administrativo,                        informacion financieros con errores ,  reprocesos en actividades.</t>
  </si>
  <si>
    <t xml:space="preserve">Interfas entre dos software.   </t>
  </si>
  <si>
    <t xml:space="preserve">Modificaciones en el sistemas sin  registro contable. </t>
  </si>
  <si>
    <t>Errores al validar la información. Falta de uniformidad en los registros de informacion contable.  Retrasos en los  informes correspondientes</t>
  </si>
  <si>
    <t>Ineficiente parametrizacion del sofware, No se cuenta con la seguridad suficeinte que impida manipulalo.</t>
  </si>
  <si>
    <t xml:space="preserve">No aplicación total del Plan
General de Contabilidad Pública </t>
  </si>
  <si>
    <t>Contabilidad</t>
  </si>
  <si>
    <t>No de hallazgos por incumplimiento en el plan general de contabilidad pública.</t>
  </si>
  <si>
    <t>Se hace uso malintensionado de la información de la Entidad, que es de carácter privado-</t>
  </si>
  <si>
    <t xml:space="preserve">Perdida de imagen de la entidad, daños a la credibilidad financiera de la entidad.  </t>
  </si>
  <si>
    <t>Protocolos de comunicación e informacion implementados.</t>
  </si>
  <si>
    <t>Manejo de informacione privilegiada de la entidad por los responsables y en los medios adecuados</t>
  </si>
  <si>
    <t>Subgerencias</t>
  </si>
  <si>
    <t>No. Casos de informacion con usos no previstos incialmente.</t>
  </si>
  <si>
    <t xml:space="preserve">Canales de informacion ineficientes. </t>
  </si>
  <si>
    <t>Olvido u omision de compartir informacion relevante.   Las instancias directivas no permiten la divulgacion de la informacion.</t>
  </si>
  <si>
    <t>Los canales para difundir, socializar o compartir información son lentos, ineficaces o inexistentes.</t>
  </si>
  <si>
    <t>Violar el derecho de informacion, fallas en los procedimientos por oculatmiento de informacion.</t>
  </si>
  <si>
    <t>Establecimiento de canales de informacion adecuados.</t>
  </si>
  <si>
    <t>Implentar un chat virtual,   Implmentar uso de correos electronico instuticional eficiente</t>
  </si>
  <si>
    <t>No. De canales de informacion eficientes/ No total de canales de informacion .</t>
  </si>
  <si>
    <t xml:space="preserve">Emision de informacion incorrecta o desactualizada, </t>
  </si>
  <si>
    <t>Ausencia de responsable permanente que maneje la comunicación organizacional. Ausencia de verificacion y revision de la informacion.   Comunicaciones publicas por personal no autorizado.</t>
  </si>
  <si>
    <t>Revisión de contenidos de las comunicaciones tanto internas como externas  por parte del  lider proceso.                                                                     Revisión de contenidos de las comunicaciones externas  por parte de la Alta Dirección</t>
  </si>
  <si>
    <t xml:space="preserve">Número de contenidos errados o impresos </t>
  </si>
  <si>
    <t xml:space="preserve">Invitación a los directivos para participar en la toma de decisiones con respecto a las capacitaciones;                                                                                     Invitación a los funcionarios para participar en la propuesta de actividades de bienestar </t>
  </si>
  <si>
    <t>Seguimiento al plan de capacitacion por parte del sistema de gestion interno y calidad.</t>
  </si>
  <si>
    <t>Porcentaje de ejecucion del plan de Capacitacion.</t>
  </si>
  <si>
    <t>Ausencia deinducciones, reinducciones y capacitaciones enfocadas a la actividad principal del instituto.</t>
  </si>
  <si>
    <t>Subgerencia administrativa y juridica</t>
  </si>
  <si>
    <t>Promedios de la evaluacion de desempeño.</t>
  </si>
  <si>
    <t>Falta de participación de los funcionarios y directivos para señalar necesidades de capacitación en cada área, Bajo presupuesto del rubro de capacitaciones.</t>
  </si>
  <si>
    <t>Se realiza formulacion del plan de capacitacion sin que este aporte a las necesidades institucionales.</t>
  </si>
  <si>
    <t>Bajo desempeño, incumplimiento de responsabilidades, se conservan las situaciones problematicas en las operaciones de la entidad que pueden ser solucionadas con capacitaciones.</t>
  </si>
  <si>
    <t>Capacitar a los lideres del proceso en la identificación de necesidades de capacitación para mejorar el desempeño y las habilidades de los funcionarios de cada área.</t>
  </si>
  <si>
    <t>Baja Operatividad del personal, ausencia del sentido de pertenencia, bajo clima laboral.</t>
  </si>
  <si>
    <t>Resultados de la encuesta del Clima laboral.</t>
  </si>
  <si>
    <t>Interes politicos,  Bajos rubros presupuestales, Amiguismo.</t>
  </si>
  <si>
    <t>Tareas no cumplidas, bajo desempeño de los procesos.</t>
  </si>
  <si>
    <t>Seguimiento adecuado al plan de adquisiones.</t>
  </si>
  <si>
    <t>PARAMETROS  DE CONTROL INTERNO</t>
  </si>
  <si>
    <t>Detrimento patrimonial,                                                    Daño Fiscal,                                                                 Investigaciones.</t>
  </si>
  <si>
    <t>Deficiente  rentabilidad,                                             subutilizacion de fondos</t>
  </si>
  <si>
    <t>Inadecuada infraestructura, clima organización no adecuado, puestos de trabajo reducidos.</t>
  </si>
  <si>
    <t>Carencia de una adecuada segregacion de funciones por lo que los errores dificilmente son detectados, mutiplicidad de funcionesLa planta de personal no satisface todas las necesidades de la entidad</t>
  </si>
  <si>
    <t xml:space="preserve"> Establecimiento de una política de comunicación asertiva y efectiva
 Reuniones periódicas
Correo electrónico
</t>
  </si>
  <si>
    <t>Pérdida de información.                                  Hurto de Información.                               Sobrecostos.</t>
  </si>
  <si>
    <t xml:space="preserve">Baja capacidad de almacenimiento, Interrupciones Electricas. </t>
  </si>
  <si>
    <t>Perdida de informacion por interrupciones y fallas electricas en los servidores.</t>
  </si>
  <si>
    <t>6                                 MODERADO</t>
  </si>
  <si>
    <t>Realizar evaluación para medir la información básica de la entidad y sus cambios.Realizar actividades de refuerzo para los funcionarios que no alcancen un nivel satisfactorio en las evaluaciones sobre el conocimiento de la información básica de la entidad. Mecanismos de evaluacion de desempeño a personal diferente al de carrera administratica</t>
  </si>
  <si>
    <t>Seguimiento al procedimiento de selección, vinculación e inducción permanente de personal.                                                                                Seguimiento a la programación y ejecución de la reinducción.</t>
  </si>
  <si>
    <t>Verificación de que las necesidades de capacitación estén alineadas con la misión y visión de la entidad, por parte de los lideres de proceso.                                                                  Seguimiento a los programas internos de capacitación cumpliendo con los requerimientos.</t>
  </si>
  <si>
    <t>2                      BAJO</t>
  </si>
  <si>
    <t>4                          BAJO</t>
  </si>
  <si>
    <t xml:space="preserve">Antes del envio de la información hacia la Contaduría General de la Nación se hace una revision de los datos para verificar que los códigos contables correspondan a los establecidos por el Ente de Control para la Uniformidad de la Información Pública.
</t>
  </si>
  <si>
    <t>4                                      BAJO</t>
  </si>
  <si>
    <t>2                          BAJO</t>
  </si>
  <si>
    <t xml:space="preserve">1
</t>
  </si>
  <si>
    <t xml:space="preserve">3
</t>
  </si>
  <si>
    <t>E</t>
  </si>
  <si>
    <t>R</t>
  </si>
  <si>
    <t>CT</t>
  </si>
  <si>
    <t>A</t>
  </si>
  <si>
    <t>NUEVA EVALUACION</t>
  </si>
  <si>
    <t>Modificaciones en la normatividad de los entes de control.                                      Deficiencias en los canales de información de actualizaciones normativas</t>
  </si>
  <si>
    <t>9                                  ALTO</t>
  </si>
  <si>
    <t>2                                  BAJO</t>
  </si>
  <si>
    <t>8                                    ALTO</t>
  </si>
  <si>
    <t>8                                   ALTO</t>
  </si>
  <si>
    <t>Emitir estados financieros que no reflejen la realidad del Instituto.</t>
  </si>
  <si>
    <t>4                                 ALTO</t>
  </si>
  <si>
    <t>Cronograma de Presentacion de Informes, con semaforización de fechas.                                                      Revisiones por parte de sistema de gestión de calidad a la oficina de control interno, en cumplimiento a la entrega de informes</t>
  </si>
  <si>
    <t>Auditorias de gestión,                                                       Cronograma de actividades que incluye seguimientos y auditorias ordenadas cronologicamente;                                Revisión permanente de normatividad que emitan los entes de control (Contraloría, Contaduría, DAFP entre otras).</t>
  </si>
  <si>
    <t>8                                 ALTA</t>
  </si>
  <si>
    <t>4                                  BAJO</t>
  </si>
  <si>
    <t>2                                   BAJO</t>
  </si>
  <si>
    <t>2                                           BAJO</t>
  </si>
  <si>
    <t>2                                    BAJO</t>
  </si>
  <si>
    <t>Incumplimiento en la directrices dadas por la Superintendencia Financiera de Colombia.</t>
  </si>
  <si>
    <t>3                            MOODERADO</t>
  </si>
  <si>
    <t>2                             BAJO</t>
  </si>
  <si>
    <t>4                             ALTO</t>
  </si>
  <si>
    <t>6                             MODERADO</t>
  </si>
  <si>
    <t xml:space="preserve"> Formulación del Plan Institucional de Bienestar y Capacitación  sin satisfacer las necesidades y/o expectativasde los funcionarios</t>
  </si>
  <si>
    <t>Discontinuidad en la contratacion, de personal de apoyo misional o administrativo.</t>
  </si>
  <si>
    <t>No. De proceso sin culminar por no continuidad contractual.</t>
  </si>
  <si>
    <t>Incumplimiemtos relativas a seguridad, descuidos, falta de operatividad y seguimiento del COPASST</t>
  </si>
  <si>
    <t>Revisones y seguimientos de las condicones laborales por parte del COPASST.</t>
  </si>
  <si>
    <t>Implementacion del Sistema de Salud y Seguridad en el Trabajo. COPASST</t>
  </si>
  <si>
    <t>No. De incidentes y/o enfemedades profesionales reportadas.</t>
  </si>
  <si>
    <t xml:space="preserve">No ejecucion del plan de Bienestar laboral y plan de Incentivos.   Alta carga laboral. </t>
  </si>
  <si>
    <t>No fluye adecuadamente los canales de información, no se respetan los conductores regulares</t>
  </si>
  <si>
    <t>Matriz de informacion y comunicación actualizada y socializada, reuniones de socializacion de actividades y controles de gestión.</t>
  </si>
  <si>
    <t>No. De Canales de comunicación ineficientes</t>
  </si>
  <si>
    <t>Los sistemas ofrecen cada dia herrammientas mas versastiles que le permite a los usuarios obtener informacion mas rapida y facil de interpretar.</t>
  </si>
  <si>
    <t>Capacitaciones en uso de nueva técnologias,  estudios de técnicos de necesidasdes tecnologicas</t>
  </si>
  <si>
    <t>No. De Necesidades técnologicas suplidas.</t>
  </si>
  <si>
    <t xml:space="preserve">
Se tiene un servidor de respaldo.
Suscripción de contratos de soporte a los sistemas de información. </t>
  </si>
  <si>
    <t>Se realiza mantenimiento preventivo.   Actualización del antivirus</t>
  </si>
  <si>
    <t>No. De interrupcioes operativas por fallas en el serividor</t>
  </si>
  <si>
    <t xml:space="preserve">Bajos controles en las politicas de seguridad en el manejo de la informacion magnetica y digital, que ocacionan perdad intencionada o no intencionada de la informacion. </t>
  </si>
  <si>
    <t>Bajos estandandares de seguridad de la información.    Accesos indebidos de la informaición</t>
  </si>
  <si>
    <t xml:space="preserve">Sanciones Disciplinarias.
Pérdida de imagen institucional.  Robos
</t>
  </si>
  <si>
    <t>Des habilitación de puertos USB, quemadores de las estaciones de trabajo.
Configuración de servidor FIREWALL y PROXY para la limitación de correos personales, conexiones, Messenger.
Restricción a ciertas páginas de Internet</t>
  </si>
  <si>
    <t>Implementacion adecuada del manual de segurida informatica</t>
  </si>
  <si>
    <t>Subgerente Administrativo y Juridico.</t>
  </si>
  <si>
    <t>No. De Casos de posibles peridad de información, o perididas materializadas</t>
  </si>
  <si>
    <t>Daños causados al ser mal utilizados por los usuarios, cableados en mal estado, entrada de virus.</t>
  </si>
  <si>
    <t>Restringir el acceso a internet según las necesidades del cargo.</t>
  </si>
  <si>
    <t>Infeccion por anti-virus informatico desactualizados o ineficientes</t>
  </si>
  <si>
    <t>Perdida de informacion, Daños en equipos, Perdida de tiempo para poder entregar informacion oportunamente.  Perdida de datos de los servidores y unidades de almacenamiento del instituto.</t>
  </si>
  <si>
    <t>Se tiene pocas medidas de seguridad para el control y prevencion de antivirus y daños ocacionados por estos.</t>
  </si>
  <si>
    <t>No se tiene un antivirus infromaticos.</t>
  </si>
  <si>
    <t>Monitorear y actualizar permanentemente el  Antivirus para los servidores y estaciones de trabajo, manuales y guias, copias de seguridad, politicas de seguridad y acceso</t>
  </si>
  <si>
    <t>No de daños ocacionados por virus</t>
  </si>
  <si>
    <t>Deficiencia en el software financiero</t>
  </si>
  <si>
    <t xml:space="preserve">Inconsitencias en el reporte de informacion, suministro inoportuno y deficiente, falta de capacidad para generar  informes requeridos.  Los informes que se generan son limitados.
</t>
  </si>
  <si>
    <t>Deficiente prestacion del servicio, incumplimiento en la rendicion  de informes, perdida de riempo, infromacion no confiable.</t>
  </si>
  <si>
    <t>Revisión de funcionamiento.</t>
  </si>
  <si>
    <t>Reportes de soporte técnicos al software</t>
  </si>
  <si>
    <t>No de necesidad tecnicas al software atendidas/ No de necesidades técnicas solicitadas.</t>
  </si>
  <si>
    <t>Incumplimiento de  los mecanismos de elaboracion de  copias de seguridad.</t>
  </si>
  <si>
    <t>Elaborar copias de seguridad y almacenamiento de información de importancia para la entidad.</t>
  </si>
  <si>
    <t>Fallas en las copias de seguridad de  Backups</t>
  </si>
  <si>
    <t xml:space="preserve"> En xeo existen procesos elementales que son propios de un usuario del sistema pero como esta diseñado el software deben realizarlos el usuario administrador del sistema haciendo que sea dispendiosos y de perdida de tiempo.</t>
  </si>
  <si>
    <t xml:space="preserve">Deficiencia en asignacion de roles administrador y usuario, para algunos manejos del  Software
</t>
  </si>
  <si>
    <t>Demoras en procesos tecnicos innecesarios.</t>
  </si>
  <si>
    <t>Se asignaron actividades al rol Administrador que son de baja complejidad y no afectan la seguridad de la información, ocacionando demoras en tramites y procedimientos</t>
  </si>
  <si>
    <t xml:space="preserve">Revisión de los roles, y sus alcances. </t>
  </si>
  <si>
    <t>Controles de acceso al sistema, a cambios y modificaciones.</t>
  </si>
  <si>
    <t>XEO</t>
  </si>
  <si>
    <t>No. De cambios y modiciones de los diferentes roles.</t>
  </si>
  <si>
    <t>Aplicación de las normas para beneficio propio.                                                                            Ausencia de controles.
Desconocimiento de los procesos y procedimientos y de la norma.</t>
  </si>
  <si>
    <t>Dificultad en la obtencion de la informacion,  Indiferencia frente a las observaciones y recomendaciones propuestas, apatia de los funcionarios para asumir el autocontrol, limitacion de recursos tecnologicos para el desarrollo de las funciones.</t>
  </si>
  <si>
    <t>Realizar la actividad de control interno con dificultades.                                                                        Informes no ajustados a la realidad por informacion deficiente. Investigaciones por parte de organismos de control.                                                                                     Errores continuos, incumplimiento de requisitos, deficiencia.                                                               Que no se pueda evaluar acertadamentae el SGC y el SCI</t>
  </si>
  <si>
    <t xml:space="preserve">Manuales de Procedimientos, S.G.C Certificado, Aplicacion de Normatividad Vigente.                              Programas de actividades de Control Interno, Indicadores de Gestion de control Interno.                         Auditorias periodicas de control Interno,  Caracterizacion de control interno, </t>
  </si>
  <si>
    <t>Existencia de saldos en el balance por administracion de convenios de vigencias anteriores</t>
  </si>
  <si>
    <t>Perdidas por solicitudes no originales de la oficina administradora del convenio</t>
  </si>
  <si>
    <t xml:space="preserve">Revision periodica e informa a la oficina gestora sobre dichos saldos,                                                                              Devolucion de saldos para liquidacion.                   </t>
  </si>
  <si>
    <t>Solicitud a las oficinas gestoras de las respectivas actas de liquidacion.</t>
  </si>
  <si>
    <t>Subgerencia Administrativa y Juridica.</t>
  </si>
  <si>
    <t>No. De saldos de convenios no liquidados / Convenios Liquidados</t>
  </si>
  <si>
    <t>Revision Y Confirmacion de documentos especialmente la Autorizacion de pago.</t>
  </si>
  <si>
    <t>Tecnico Operativo de Cuentas Ahorradoras</t>
  </si>
  <si>
    <t>Revisiòn del Contador y Tesorero, Procedimiento</t>
  </si>
  <si>
    <t>Los saldos en cuentas ahorradoras no cumplen con la meta programada.</t>
  </si>
  <si>
    <t>Competencia de la banca privada, meracadeo ineficaz,                                   restricciones reglamentarias.</t>
  </si>
  <si>
    <t>Control de balance de recursos de apertura y consigaciones de cuentas de ahorro contra los de retiros y cancelaciones de cuenta.</t>
  </si>
  <si>
    <t>En  las conciliaciones no es posible identificar el titular de un movimiento, a menos que este realice oportunamente la entrega de la consignacion en IFINORTE</t>
  </si>
  <si>
    <t>No. De cambios en la capacidad Financiera.</t>
  </si>
  <si>
    <t>Manual de Riesgo Crediticio.                                                         Analisis de credito.                                                                      Seguimiento de Garantias.                                                         Seguimiento Juridico.                                                                 Provision de cartera.</t>
  </si>
  <si>
    <t>Continuidad de lo establecido en los manuales de credito y riesgo crediticio, asi como con el cumplimiento estricto de los procedimientos.</t>
  </si>
  <si>
    <t>No de alteraciones detectadas.</t>
  </si>
  <si>
    <t>No. De retiros de clientes de la linea de Liobranza.</t>
  </si>
  <si>
    <t>Procesos judiciales en contra de los clientes del instituto.</t>
  </si>
  <si>
    <t>4                                     ALTO</t>
  </si>
  <si>
    <t>Incremento de cartera de dificil cobro, crecimiento de la cartera vencida</t>
  </si>
  <si>
    <t>5. GESTION DEL RIESGO</t>
  </si>
  <si>
    <t>No se tranasfieran a tiempo los recursos a loa municipios para efectuar los pagos</t>
  </si>
  <si>
    <t>Seguimiento de cartera,                                                        Informes de Cartera,                                                                  Manual de riesgo crediticio,                                                    Sistema xeo</t>
  </si>
  <si>
    <t>Incumplimiento y violacion  de Procedimientos y  politicas fijadas en el  Manual de Riesgo Crediticio manual de colocaciones y captaciones,insuficiente funcionalidad del Comite de Credito.</t>
  </si>
  <si>
    <t>Concentraciòn de cartera,                                       Aumento de clientes morosos,                            creditos sin Garantia,                               investigaciones fiscales,                                 dificultad de recuperaciòn de cartera</t>
  </si>
  <si>
    <t>4                            BAJO</t>
  </si>
  <si>
    <t>Detrimento patrimonial.                            Investigaciones juridicas.</t>
  </si>
  <si>
    <t>Seguimiento a las etapas de recuperacion de cartera.</t>
  </si>
  <si>
    <t>Policitas guberanametales.                          Gestion ineficietnes de los administradores</t>
  </si>
  <si>
    <t>Se hace liquidacion de entidades descentralizadas que tiene obligacioenes crediticias con IFINORTE</t>
  </si>
  <si>
    <t>No de clientes con amenazas,  o liquidaciones realizadas.</t>
  </si>
  <si>
    <t>Clientes catalogados como mororos erroneamente,                                                           clientes sin cobros de cartera oportuno.</t>
  </si>
  <si>
    <t>Corrupcion,                                                  Detrimento patrimonial,                                 Perdidas representativas,                              Desorden administrativo,                                   mala imagen.</t>
  </si>
  <si>
    <t>Manipulaciones en elsistema para favorecer intereses particulares.</t>
  </si>
  <si>
    <t>3                            MODERADO</t>
  </si>
  <si>
    <t>Manuales desactualizados,                        Estudios de credito deficientes, Deterioro de la capacidad de pago de los clientes</t>
  </si>
  <si>
    <t>Posibilidad de incumplimiento por parte del deudor  de las obligacioens contraidas.</t>
  </si>
  <si>
    <t>Manuales de credito,                                                            Politicas de Riesgo crediticio,                                              Comité de Credito,                                                                 Normas de Creditos del estado.</t>
  </si>
  <si>
    <t>X</t>
  </si>
  <si>
    <t>Baja actividad comercial y financiera, Desercion de clientes.</t>
  </si>
  <si>
    <t>Establecer beneficios claros y financieros para fidelizar los clientes ajustandose a las politicas internas y normatividad.                                                        Vender la imagen de la entidad como un organismo de apoyo a todo el departamento.</t>
  </si>
  <si>
    <t xml:space="preserve">Dineros concentrados en la entidad sin beneficios.                                                         Incumplimiento de la misión de la entidad. </t>
  </si>
  <si>
    <t>Verificacion de presencia comercial por provincias en el departamento,  Revision de cobertura y cierre exitoso de servicios financieros</t>
  </si>
  <si>
    <t>2                                BAJO</t>
  </si>
  <si>
    <t>Emisiòn y revisión inmedita de los planes de mejoramiento previa auditoria de control interna, y ente de control.</t>
  </si>
  <si>
    <t>Ausencia de compromisos por parte de los funcionarios,                                      Desactualizacion de los documentacion, Personal sin capacitacion.</t>
  </si>
  <si>
    <t>Diseñar nuevos procesos acordes a las actividades propias de la organización y los cargos.                        Socializar todos los procesos institucionales.</t>
  </si>
  <si>
    <t>Auditorias de Control Interno.                                     Normograma Actualizado.</t>
  </si>
  <si>
    <t>Chequeos de la normativad que nos regula,                                               socializacion de la misma</t>
  </si>
  <si>
    <t>Normograma,                                      Manuales,                                         Certificacion del S.G.C,                                 Asesoria Juridica,                                      Control de legis.</t>
  </si>
  <si>
    <t>Empalmes efectivos,                             Manuales Operativos,                                  manuales de Funciones</t>
  </si>
  <si>
    <t>Coordinacion Gerencial, de Control Interno,                                                 Seguimiento a cominucaciones recibidas</t>
  </si>
  <si>
    <t>Analizar resultados de las auditorías y plantear acciones
efectivas en los planes de mejoramiento.                                               Integrar la comunicacion obligatoria a las dependencias de reportar la información de su gestión.</t>
  </si>
  <si>
    <t>Puntaje final</t>
  </si>
  <si>
    <t>3. VALORACION DEL RIESGO</t>
  </si>
  <si>
    <t xml:space="preserve">4. OPCION DE MANEJO </t>
  </si>
  <si>
    <t>Auditorias Contables y Financieras  entre los  sitemas. Verificaciones visuales de los saldos y movimientos entre los sistemas.</t>
  </si>
  <si>
    <t>Integracion del sofware Fiannciero y contable.</t>
  </si>
  <si>
    <t>Contabilidad.</t>
  </si>
  <si>
    <t>No der Hallazgos encontrados / Movimientos realizados.</t>
  </si>
  <si>
    <t>Informacion Incompleta de los Intereses por concepto de libranza.</t>
  </si>
  <si>
    <t>Deficiencia en la interfase de los sistemas.</t>
  </si>
  <si>
    <t xml:space="preserve"> Existen procesos que se ejecutan en xeo como son las aplicaciones de libranzas las cuales son realizadas posterior al proceso de recaudo en caja es decir no se  generan  estos movimientos  a tesorería y por ende no se alimenta el modulo de presupuesto</t>
  </si>
  <si>
    <t xml:space="preserve"> Revisar los recaudos por caja y confrontarlo con los generados a presupuesto .</t>
  </si>
  <si>
    <t>Informes Generados entre los sistemas.</t>
  </si>
  <si>
    <t>Informacion Deficiente, Saldos Incompletos,  Modificaciones constantes, Atrasos en el desarrollo de las actividades.</t>
  </si>
  <si>
    <t>2                     BAJO</t>
  </si>
  <si>
    <t>2                            BAJO</t>
  </si>
  <si>
    <t>4                           BAJO</t>
  </si>
  <si>
    <t>4                         BAJO</t>
  </si>
  <si>
    <t>3                           MODERADO</t>
  </si>
  <si>
    <t>9                      ALTO</t>
  </si>
  <si>
    <t>Profesional de Riesgo</t>
  </si>
  <si>
    <t>Pagos de Creditos con Dineros Ilicitos</t>
  </si>
  <si>
    <t>Realizacion de prepagos de credito en donde el cliente no es localizado para establecer el origen de los fondos.</t>
  </si>
  <si>
    <t>1                                           BAJO</t>
  </si>
  <si>
    <t>1. IDENTIFICACION DEL RIESGO</t>
  </si>
  <si>
    <t>Presentacion de Nuevas Normas, leyes o decretos nuevos a nivel nacional, que recorten las transferencias del sistema general de participaciones. que afecte las rentas dadas engarantias por los entes territorriales y demas clientes.                      Embargos judiciales de los clientes.</t>
  </si>
  <si>
    <t xml:space="preserve">No pago oportuno de la obligacion contraidas en los plazos establecidos. </t>
  </si>
  <si>
    <t>Subgerencia Foinanciera.</t>
  </si>
  <si>
    <t>Incumplimiento en las fechas establecidas para el oportuno reporte de la informacion solicitada a por los entes de control.</t>
  </si>
  <si>
    <t xml:space="preserve"> Prepración preliminar de la fuentes de información para rendir el informe. Cronograma de presentación de informes</t>
  </si>
  <si>
    <t>(Informes entregados o enviados en los terminos) / (Informes programados)*100</t>
  </si>
  <si>
    <t>Capacitaciones en cambios de normatividad, Socialización y difusión de la actualización. Actualización normograma.</t>
  </si>
  <si>
    <t xml:space="preserve">Eventual falta de planeación por no celebración de Comité Coordinador de control interno.                                                             Planeación de auditorias en tiempos no adecuados.                       </t>
  </si>
  <si>
    <t>Las auditorias no se realizan con la rigurosidad adecuada y bajo una metodologia que asegure su éxito.</t>
  </si>
  <si>
    <t>Auditorias con participación interdisciplinaria cuando se requiera. Escogencia de áreas críticas.</t>
  </si>
  <si>
    <t xml:space="preserve">Falta de compromiso por parte de los funcionarios, dedicacion a asuntos urgentes y tareas diversas distintas a las de Control Interno.                                      Dificultad en ejecutar las actvidades de control interno.                                                                    Falta de socialización de procedimientos.                                                      Falta de medidas de control a la ejecución de los procedimientos. </t>
  </si>
  <si>
    <t>No. De procesos con hallazgos o no conformidades.</t>
  </si>
  <si>
    <t>No conciliacion  oportuna de la totalidad de los saldos en cartera.</t>
  </si>
  <si>
    <t>No Aplicación de pagos mensuales antes de la fecha de vencimiento.</t>
  </si>
  <si>
    <t>Pagos consignados no aplicados en el sistema,                                               Desorden Administrativo,                                            Reportes de mororidad no justificados</t>
  </si>
  <si>
    <t>Verificacion Semanal de los montos conciliados en el sofware contable y Financiero.</t>
  </si>
  <si>
    <t>Cartera y Creditos.</t>
  </si>
  <si>
    <t>No de pagos no encontrados / el total de pagos encontrados.</t>
  </si>
  <si>
    <t>El Vlalor de la cuotaa cobrar no es el correspondiente, presenta errores de calculos de interes o cuotas</t>
  </si>
  <si>
    <t>Errores  de calculo en el sofware Financiero.</t>
  </si>
  <si>
    <t>Seguimientos al  plan de pagos VS Estado de Deuda.</t>
  </si>
  <si>
    <t>Seguimiento  a la cartera morosos y comprobacion de saldos.</t>
  </si>
  <si>
    <t>Parametrizacion del sistema con la creacion de perfiles especificos y claves de acceso.</t>
  </si>
  <si>
    <t xml:space="preserve">Auditoria al sofware Financiero y contable, para realizacion de movimientos, </t>
  </si>
  <si>
    <t>Administrador del sofware</t>
  </si>
  <si>
    <t>Retiros masivos de funcionarios objeto de créditos por libranza, debido a cambio de mando en el gobierno, y cambio de funcionarios en las entidades</t>
  </si>
  <si>
    <t>Cambio de mando en el gobierno, y Cambio de funcionarioen las entidades</t>
  </si>
  <si>
    <t>Incumplimiento en los pagos. Demoras en la recuperacion de Cartera.</t>
  </si>
  <si>
    <t xml:space="preserve">Seguimiento de cartera,                           Informes de Cartera,                                   Manual de riesgo crediticio.                      </t>
  </si>
  <si>
    <t>Problemas juridicosque imposibilitan el recaudo efctivo del credito. Es decir embargos por cooperativa, demandas por cuotas de alimentos, clientes privados de la libertad</t>
  </si>
  <si>
    <t>Aplicación  de lo contempaldo en el  manual  de Captacion y Colocacion.                                                  Estudio rigurso  condicion del empleado fundamentado en los requisitos del manual.   Seguimientos efectivos de la cartera.</t>
  </si>
  <si>
    <t>Aplicación  de lo contempaldo en el  manual  de Captacion y Colocacion.                           Seguimiento efectivo a las garantias.</t>
  </si>
  <si>
    <t>Seguimiento a la capacidad de pago del cliente y actualización de datos de los clientes.</t>
  </si>
  <si>
    <t>Profesional especializado de creditos</t>
  </si>
  <si>
    <t>Aumento de indicador de cartera vencida en caso de que estos clientes se atrazan y/o mayores perdidas.                                                          Baja rotación en la colocación.</t>
  </si>
  <si>
    <t xml:space="preserve">El mercado de clientes del Instituto es  muy limitado  </t>
  </si>
  <si>
    <t>Limites  de concentración y exposicion por linea de Credito.</t>
  </si>
  <si>
    <t>Malestar y/o Perdida del cliente,  Perdida de credibilidad e imagen.                Desorden Administrativo.                     Desercion de clientes.</t>
  </si>
  <si>
    <t>Incumplimiento del procedimiento de recuperacion de cartera.</t>
  </si>
  <si>
    <t>El departamento de cartera no remite oportumamente al Departamento Juridico los creditos que se encuentarn con mora superior a noventa dias.</t>
  </si>
  <si>
    <t>Perdida de recursos,                                         Detrimento patrimonial.</t>
  </si>
  <si>
    <t>No actualizacion de la DTF semanal incluida, para el calculo de los respectivos intereses.</t>
  </si>
  <si>
    <t>Falta de Actualizacion oportuna de la DTF en el sistema Financiero.</t>
  </si>
  <si>
    <t>Olvido u omision del Funcionario encargado de la actualizacion acorde al Banco de la Republica.</t>
  </si>
  <si>
    <t xml:space="preserve">Detrimento patrimonial,                         Errores en e l Sofware Fiannciero                                        </t>
  </si>
  <si>
    <t xml:space="preserve">Verificacion de la DTF, consultada en el banco de la Republica y aplicada en e l sofware financiero XEO, </t>
  </si>
  <si>
    <t xml:space="preserve">Confrontacion de la DTF aplicada en el sofware con la consultada en el Banco de la Republica. </t>
  </si>
  <si>
    <t>Abonos incorrectos a capital e intereses de los creditos registrados.</t>
  </si>
  <si>
    <t>Error humano en la digitacion o manipulacion indebida.</t>
  </si>
  <si>
    <t>Control Interno y/o profesional de Riesgo</t>
  </si>
  <si>
    <t>Alterar la información de un
trámite recibiendo a cambio
pagos o beneficio de terceros.</t>
  </si>
  <si>
    <t xml:space="preserve">Aprobación de perfiles de usuario.                                                                                 Segregación de funciones.                          Auditorias a los movimientos en el sofware Financiero.
</t>
  </si>
  <si>
    <t xml:space="preserve">Dineros recibidos para pago de creditos  sin ser detectado el origen del dinero.                          </t>
  </si>
  <si>
    <t xml:space="preserve">                                           Investigaciones por los entes de control.                                                     Mala imagen.   </t>
  </si>
  <si>
    <t>Informes de prepagos de obligaciones  que superen el 50% de la obligacion adquirida.</t>
  </si>
  <si>
    <t>Revisiones y seguimientos continuos a los clientes que se encuentren en Zonas con mayor exposicion  al LA/FT</t>
  </si>
  <si>
    <t>N o. De Prepagos superiores al 50% de la obligacion</t>
  </si>
  <si>
    <t>Perdida de recursos,                                                     No pago de cartera morosa.                       Detrimento Patrimonial.</t>
  </si>
  <si>
    <t>Aplicación del manual de colocaciones.</t>
  </si>
  <si>
    <t xml:space="preserve">No Inconsistencias halladas  </t>
  </si>
  <si>
    <t>Perdida de clientes por incentivos ofrecidos y bajas tasas de interes por el  sector  financiero que nos considera su principal competidor.</t>
  </si>
  <si>
    <t>Seguimiento constante de los movimientos generados en la linea de Libranza.   Gestionar unificación de un solo Sofware que trabaje en línea.</t>
  </si>
  <si>
    <t>Tecnico operativo de cartera.   Administradora Sofware</t>
  </si>
  <si>
    <t xml:space="preserve">Mala  planificación de las partidas presupuestales de gastos e ingresos en la  elaborado el presupuesto. </t>
  </si>
  <si>
    <t>Apropiacion insuficiente de recursos en los rubros presupuestales y ejecucion inadecuada  sin bases fidedignas, confiables y coherente</t>
  </si>
  <si>
    <t xml:space="preserve">Procesos de responsabilidad Fiscal, disciplinaria y penal, inconvenientes para el normal desarollo del objeto social.   Retrasos y limitacion en la ejecución de proyectos </t>
  </si>
  <si>
    <t xml:space="preserve"> Revisiones y aprobaciones por parte de los organos competentes, Seguimiento del tramite de aprobacion, Informes de ejecucion presupuestal de acuerdo con Procedimientos, Informes de ejecucion de presupuesto mensua. A la Junta Directiva.</t>
  </si>
  <si>
    <t>Control a los traslados presupuestales, montos y frecuencia.  Capacitación al personal encargado de elaborar el presupuesto.</t>
  </si>
  <si>
    <t>Verificacion de analisis de causas en retiro de clientes.                                                       Disminucion de metas operativas.</t>
  </si>
  <si>
    <t xml:space="preserve">Se dificulta el cumplimiento de las metas de colocación del plan de acción de la entidad.                                                                Bajas herramientas y mecanismo para la  promoción de los servicios.   </t>
  </si>
  <si>
    <t>Deficiencia en el  plan de mercadeo.    Poca cobertura de clientes potenciales.  Dificil acceso a municipios alejados.  Planes de negocio  y propuetas comerciales poco atractivas.</t>
  </si>
  <si>
    <t>Perdida de imagen  con los clientes por demoras y tardanzas en la aprobacion de los creditos.                                                      Informacion comercial suministrada de manera imprecisa</t>
  </si>
  <si>
    <t xml:space="preserve">Incompleta recepcion de los documentos.                                                   </t>
  </si>
  <si>
    <t>Analisis del comportamiento de las tasas de interes en el mercado, e incentivos ofrecidos.</t>
  </si>
  <si>
    <t>Desercion de clientes,                           Deteriro de la imagen institucional,                Baja actividad comercial y fianciera.</t>
  </si>
  <si>
    <t xml:space="preserve">Falta de informacion,                             Asesorias deficientes,                                  mala atencion,                                                No identificacion de la necesidades de los clientes,                                                 Demoras y tramites dispendiosos para las solicitudes. </t>
  </si>
  <si>
    <t>Arqueos de dineros, titulos valores en caja fuerte y Camaras de seguridad</t>
  </si>
  <si>
    <t xml:space="preserve">Ausencia de verificacion de la inversion de los recursos Fianancieros captados.                                                       Reportes exporadicos y sin control de los recursos invertidos.                                         </t>
  </si>
  <si>
    <t xml:space="preserve"> Conciliaciones Bancarias mensuales e Informe de Inversiones al comite de Gerencia</t>
  </si>
  <si>
    <t>Tesoreria &amp;  Contabilidad</t>
  </si>
  <si>
    <t xml:space="preserve"> Ausencia de control y de políticas  para el recaudo de fondos </t>
  </si>
  <si>
    <t>Verficación de los ingresos diarios por parte de Contabilidad</t>
  </si>
  <si>
    <t>Contabilidad  Control interno</t>
  </si>
  <si>
    <t>Ausencia de equipos y controles en el area de la caja</t>
  </si>
  <si>
    <t xml:space="preserve">Se recibe en caja billetes falsos o  se hace mal el conteo </t>
  </si>
  <si>
    <t>Arqueos por parte de los cajeros a medio dia.             Arqueos de caja preventivos por control interno.</t>
  </si>
  <si>
    <t>El Instituto desde el area de tesoreria realiza transacciones electronicas las cuales podrian prestarse para posible fraude y/o equivocacion al realizar transferencias electronicas.</t>
  </si>
  <si>
    <t xml:space="preserve">Conciliaciones en forma permanente Desarrollo de supervisiones de control interno y la subgerencia financiera. </t>
  </si>
  <si>
    <t>Se realiza falcifiacion de cheques ocasionando hurtos o posibles perdidas.</t>
  </si>
  <si>
    <t xml:space="preserve">Salvaguradar cheques, sellos protector y seco en caja fuerte. </t>
  </si>
  <si>
    <t>Medidas de control con la entrega y recibos de chequeras</t>
  </si>
  <si>
    <t>Cancelación de cuentas a proveedores sin requisitos de ley</t>
  </si>
  <si>
    <t>CUMPLIMIENTO</t>
  </si>
  <si>
    <t>Actualización permanente de la normatividad vigente.                            Implementacion de procedimientos para la revision y pago de cuentas</t>
  </si>
  <si>
    <t xml:space="preserve">Incumplimietos a las politicas establecidas,                                                        Favorecimientos a entidades bancarias a cambio de obtener algunos privilegios </t>
  </si>
  <si>
    <t xml:space="preserve">Falta de diversificación del portafolio en las entidades bancarias.
</t>
  </si>
  <si>
    <t>Perdida de interes o beneficios finacieros en entidades que ofrezcan mejores rendimientos.       Posible perdida de recursos.</t>
  </si>
  <si>
    <t xml:space="preserve">    No cumplimiento de los criterios minimos de inversion.                                                </t>
  </si>
  <si>
    <t>Desorden administrativos, perdida de dinero, favorece el esenario para materializar otros riesgos</t>
  </si>
  <si>
    <t>Conciliaciiones bancarias al dia  revisadas por parte del Contabilidad. Auditorias permanentes y aleatorias por parte de Control interno</t>
  </si>
  <si>
    <t xml:space="preserve">    Apropiación de dineros públicos.
    Negligencia en el recaudo de recursos
     Cambiar la destinación de los recursos
</t>
  </si>
  <si>
    <t>Control al acceso a visitantes. Monitoreo permanente de cámaras de seguridad ubicados en los sitios más
vulnerables y críticos de la Entidad.                                        Polizas contra robos.</t>
  </si>
  <si>
    <t>Restriccion de acceso al area.                                             Polizas de amparo,                                                                        Caja fuerte                                                                             Digitalización de documentos.</t>
  </si>
  <si>
    <t xml:space="preserve">Errores en la digitación de la cuenta ahorradora, del beneficiario o del valor.   </t>
  </si>
  <si>
    <t>Por error humano se digita informacion errada en el momento de la consignacion o al momento de efectuar un debito en la cuenta ahorradora</t>
  </si>
  <si>
    <t>Consignación o debitos en cuentas erradas</t>
  </si>
  <si>
    <t>Vefificación por muestreo de las consignaciones y debitos realizadas en las diferentes cuentas de ahorro</t>
  </si>
  <si>
    <t>(N° transaciones no conformes)/(N° de transferencias realizadas)*100</t>
  </si>
  <si>
    <t>Falta de verificacion de las condiciones de manejo de la cuenta ahorrarroda al momento del debito.</t>
  </si>
  <si>
    <t>Falsificacion de firmas, sellos y huellas</t>
  </si>
  <si>
    <t>Verificacion en el registro de firmas al momento de efectuar el debito,  confirmacion telefonica para los pagos con el titular de la cuenta.</t>
  </si>
  <si>
    <t>La apertura de cuentas y entregra de libretas se realizan en forma personal, unicamente los autorizados para el manejo de la cuenta.</t>
  </si>
  <si>
    <t>Tecnico Operativo  y Tesoreria</t>
  </si>
  <si>
    <t>Baja intermediación financiera,                                      poca actividad comercial del portafolio de servicios</t>
  </si>
  <si>
    <t>Los ahorradores realizan retiros masivos en el ultimo periodo de gobierno.</t>
  </si>
  <si>
    <t>Disminucion de saldos de cuentas de ahorro por finalizacion de periodos de gobiernos territoriales.</t>
  </si>
  <si>
    <t>Revisión detallada y permanente de las condiciones de manejo de la cuenta ahorradora ( firmas y sellos)  Confirmacion telefonica de los debitos</t>
  </si>
  <si>
    <t>No. Formato de Préstamo de documentos.</t>
  </si>
  <si>
    <t>Programa de Gestión Documental</t>
  </si>
  <si>
    <t>Archivo sin control, sin orden sin proteccion, que no cumpla las normas definidas en la ley General de Archivo 594/2000, Inadecuados contenedores para el archivo y funcionamiento</t>
  </si>
  <si>
    <t>Conocimiento por parte de los funcionaros de las Tablas de Retención Documental-Capacitaciones</t>
  </si>
  <si>
    <t xml:space="preserve">TRD </t>
  </si>
  <si>
    <t>Cumplimiento de las fechas de transferencia documental</t>
  </si>
  <si>
    <t>3                                        MODERADO</t>
  </si>
  <si>
    <t>4                         ALTO</t>
  </si>
  <si>
    <t>4                        BAJO</t>
  </si>
  <si>
    <t>4                      ALTO</t>
  </si>
  <si>
    <t xml:space="preserve"> Pérdida de recursos y sanciones de tipo legal y administrativo</t>
  </si>
  <si>
    <t>Revisión de las cuentas recibidas y devolución de las que no cumplan con los requisitos legales.</t>
  </si>
  <si>
    <t>4                                                BAJO</t>
  </si>
  <si>
    <t>Perdida de dinero,                         Uso de polizas,                         Demoras en los procedimientos.</t>
  </si>
  <si>
    <t xml:space="preserve">   Perdida de recursos para el Instituto,                             Investigaciones Administrativas y Fiscales</t>
  </si>
  <si>
    <t xml:space="preserve"> Personal no capacitado o sin el perfil en la revisión de ordenes de pago.</t>
  </si>
  <si>
    <t>EFECTOS CONSECUENCIAS</t>
  </si>
  <si>
    <t>La falta de continuidad en el personal contratado impide la exibilidad de metas, las labores quedan sin culminar, reprocesos de la actividad, desorden administrativo.</t>
  </si>
  <si>
    <t>Seguimiento a la duracion y montos de contratacion.</t>
  </si>
  <si>
    <t>CRITERIOS DE EVALUACION (MATRIZ-CONTROLES)</t>
  </si>
  <si>
    <t>CALIFICACION DE RIESGO</t>
  </si>
  <si>
    <t>VALORACION DE RIESGO</t>
  </si>
  <si>
    <t>CANTIDAD</t>
  </si>
  <si>
    <t xml:space="preserve">                      %TIPO</t>
  </si>
  <si>
    <t xml:space="preserve">             %  TIPO</t>
  </si>
  <si>
    <t>PARAMETROS  DE CONVENIOS</t>
  </si>
  <si>
    <t xml:space="preserve">Devolucion de saldos para liquidacion. </t>
  </si>
  <si>
    <t>PROCESO CONVENIOS</t>
  </si>
  <si>
    <t>PROCESO CAPTACION</t>
  </si>
  <si>
    <t>PARAMETROS  DE CAPTACION</t>
  </si>
  <si>
    <t xml:space="preserve"> confirmacion telefonica para los pagos con el titular de la cuenta.</t>
  </si>
  <si>
    <t xml:space="preserve">Verificacion en el registro de firmas al momento de efectuar el debito, </t>
  </si>
  <si>
    <t>La solicitud de apertura y anexos deben estar radicados en el Archivo.</t>
  </si>
  <si>
    <t>Verificación y chequeo de documentos.</t>
  </si>
  <si>
    <t>Control de saldos en cuentas ahorradoras.</t>
  </si>
  <si>
    <t xml:space="preserve"> Fijación de metas comerciales.</t>
  </si>
  <si>
    <t xml:space="preserve">Promoción comercial en todos los municipios.  </t>
  </si>
  <si>
    <t>Control de movimientos de cuentas ahorradoras por clientes.</t>
  </si>
  <si>
    <t xml:space="preserve">  %  TIPO</t>
  </si>
  <si>
    <t>Confirmacion telefonica de los debitos</t>
  </si>
  <si>
    <t xml:space="preserve">Revisión detallada y permanente de las condiciones de manejo de la cuenta ahorradora ( firmas y sellos. </t>
  </si>
  <si>
    <t>Alterar la información de un trámite recibiendo a cambio
pagos o beneficio de terceros.</t>
  </si>
  <si>
    <t xml:space="preserve">Manual de Riesgo Crediticio.                                                      </t>
  </si>
  <si>
    <t xml:space="preserve">   Analisis de credito.                                                                    </t>
  </si>
  <si>
    <t xml:space="preserve">  Seguimiento de Garantias.                                                 </t>
  </si>
  <si>
    <t xml:space="preserve">        Seguimiento Juridico.                                                                 </t>
  </si>
  <si>
    <t>Provision de cartera.</t>
  </si>
  <si>
    <t xml:space="preserve">Aplicación  de lo contempaldo en el  manual  de Captacion y Colocacion.                                               </t>
  </si>
  <si>
    <t>Seguimientos efectivos de la cartera.</t>
  </si>
  <si>
    <t xml:space="preserve">Estudio rigurso  condicion del empleado fundamentado en los requisitos del manual.   </t>
  </si>
  <si>
    <t xml:space="preserve">Aplicación  de lo contempaldo en el  manual  de Captacion y Colocacion.                        </t>
  </si>
  <si>
    <t>Seguimiento efectivo a las garantias.</t>
  </si>
  <si>
    <t>Sistema xeo</t>
  </si>
  <si>
    <t xml:space="preserve">Verificacion de la DTF, consultada en el banco de la Republica y aplicada en el sofware financiero XEO, </t>
  </si>
  <si>
    <t xml:space="preserve">Aprobación de perfiles de usuario.                                                                                 </t>
  </si>
  <si>
    <t xml:space="preserve">Segregación de funciones.                </t>
  </si>
  <si>
    <t>Auditorias a los movimientos en el sofware Financiero.</t>
  </si>
  <si>
    <t xml:space="preserve">Manuales de credito,                                                           </t>
  </si>
  <si>
    <t xml:space="preserve">Comité de Credito,                                                       </t>
  </si>
  <si>
    <t>Normas de Creditos del estado.</t>
  </si>
  <si>
    <t xml:space="preserve">Verificacion de analisis de causas en retiro de clientes.                                                       </t>
  </si>
  <si>
    <t>Disminucion de metas operativas.</t>
  </si>
  <si>
    <t>Revisiones por parte de la subgerencia financiera a los niveles de colocacion por lineas de credito.</t>
  </si>
  <si>
    <t>PARAMETROS  MEJORA CONTINUA</t>
  </si>
  <si>
    <t>PROCESO MEJORA CONTINUA</t>
  </si>
  <si>
    <t>PARAMETROS  DE GESTION COMERCIAL</t>
  </si>
  <si>
    <t>PROCESO GESTION COMERCIAL</t>
  </si>
  <si>
    <t>PROCESO COLOCACION</t>
  </si>
  <si>
    <t>PARAMETROS  DE COLOCACION</t>
  </si>
  <si>
    <t>PARAMETROS  PLANEACION ESTRATEGICA</t>
  </si>
  <si>
    <t>PROCESO PLANEACION ESTRATEGICA</t>
  </si>
  <si>
    <t xml:space="preserve">Auditorias de Control Interno.                                    </t>
  </si>
  <si>
    <t>Normograma Actualizado.</t>
  </si>
  <si>
    <t xml:space="preserve">Auditorías, </t>
  </si>
  <si>
    <t xml:space="preserve">Rendición de cuentas </t>
  </si>
  <si>
    <t>Monitoreo o seguimiento periódico a las herramientas de gestión y control: mapa de riesgos  planes institucionales, planes de mejoramiento.</t>
  </si>
  <si>
    <t>Considerar un plan de seguros de la Entidad, para proteccion de todos
los bienes y asegurar la continuidad de las operaciones</t>
  </si>
  <si>
    <t>Considerar un plan de seguros de
la Entidad, para proteccion de todos
los bienes de la misma, para asegurar la
continuidad de las operaciones</t>
  </si>
  <si>
    <t>Auditorias internas y externas de calidad y control interno</t>
  </si>
  <si>
    <t>Correcta funcionalidad de los comites, control interno y entes de control externos.</t>
  </si>
  <si>
    <t>4                                  ALTO</t>
  </si>
  <si>
    <t>PARAMETROS  GESTION DOCUMENTAL</t>
  </si>
  <si>
    <t>PROCESO GESTION DOCUMENTAL</t>
  </si>
  <si>
    <t>Espacio Fisico reducido para Archivo</t>
  </si>
  <si>
    <t xml:space="preserve">Registrar en el sistema la documentación aportada </t>
  </si>
  <si>
    <t>Formato Unico Inventario Documental.</t>
  </si>
  <si>
    <t>Verificacion de la subgerencia Administrativa y Juridica antes de la firma del  Gerente.</t>
  </si>
  <si>
    <t>PARAMETROS  GESTION JURIDICA</t>
  </si>
  <si>
    <t>PROCESO GESTION  JURIDICA</t>
  </si>
  <si>
    <t>PROCESO GESTION  FINANCIERA</t>
  </si>
  <si>
    <t>Cumplimiento</t>
  </si>
  <si>
    <t>Riesgo de concentración</t>
  </si>
  <si>
    <t>Riesgo Liquidez</t>
  </si>
  <si>
    <t xml:space="preserve">Restriccion de acceso al area.                       </t>
  </si>
  <si>
    <t xml:space="preserve">Caja fuerte                                                                         </t>
  </si>
  <si>
    <t xml:space="preserve">Polizas de amparo,                                                                        </t>
  </si>
  <si>
    <t>Digitalización de documentos.</t>
  </si>
  <si>
    <t xml:space="preserve">Entrega diaria de la totalidad de recursos en efectivo (transportadora de valores) y cheques consignacion bancaria
Reporte oportuno de los los boletines diarios de caja Conciliaciones bancarias </t>
  </si>
  <si>
    <t>Entrega diaria de la totalidad de recursos en efectivo (transportadora de valores) y cheques  consignacion bancaria.</t>
  </si>
  <si>
    <t xml:space="preserve">
Reporte oportuno de los los boletines diarios de caja </t>
  </si>
  <si>
    <t xml:space="preserve">Conciliaciones bancarias </t>
  </si>
  <si>
    <t xml:space="preserve">Control al acceso a visitantes. </t>
  </si>
  <si>
    <t xml:space="preserve">Monitoreo permanente de cámaras de seguridad ubicados en los sitios más vulnerables y críticos de la Entidad.                                        </t>
  </si>
  <si>
    <t>Polizas contra robos.</t>
  </si>
  <si>
    <t xml:space="preserve">Conciliaciones en forma permanente </t>
  </si>
  <si>
    <t xml:space="preserve">Desarrollo de supervisiones de control interno y la subgerencia financiera. </t>
  </si>
  <si>
    <t>Salvaguradar cheques, sellos protector y seco en caja fuerte.</t>
  </si>
  <si>
    <t>Seguimiento a los limites de concentracion de dineros</t>
  </si>
  <si>
    <t xml:space="preserve">Cumplir politicas de inversion en establecimientos bancarios, adopatadas en el manual.                                               </t>
  </si>
  <si>
    <t xml:space="preserve">Conciliaciiones bancarias al dia  revisadas por parte del Contabilidad. </t>
  </si>
  <si>
    <t>Auditorias permanentes y aleatorias por parte de Control interno</t>
  </si>
  <si>
    <t>PARAMETROS  GESTION FINANCIERA - TESORERIA</t>
  </si>
  <si>
    <t>PARAMETROS  GESTION FINANCIERA - CONTABILIDAD</t>
  </si>
  <si>
    <t>PARAMETROS  GESTION FINANCIERA - PRESUPUESTO</t>
  </si>
  <si>
    <t xml:space="preserve">Revisiones y aprobaciones por parte de los organos competentes, </t>
  </si>
  <si>
    <t xml:space="preserve">Informes de ejecucion presupuestal de acuerdo con Procedimientos, </t>
  </si>
  <si>
    <t>Informes de ejecucion de presupuesto mensua. A la Junta Directiva.</t>
  </si>
  <si>
    <t xml:space="preserve">Revisorias Fiscales.     </t>
  </si>
  <si>
    <t xml:space="preserve">Capacitación,  </t>
  </si>
  <si>
    <t>Conciliación y análisis de la informacion.</t>
  </si>
  <si>
    <t>Auditorias Contables y Financieras  entre los  sitemas.</t>
  </si>
  <si>
    <t>Verificaciones visuales de los saldos y movimientos entre los sistemas.</t>
  </si>
  <si>
    <t xml:space="preserve">No aplicación total del Plan General de Contabilidad Pública </t>
  </si>
  <si>
    <t>PARAMETROS  INFORMACION Y COMUNICACIÓN</t>
  </si>
  <si>
    <t>PROCESO INFORMACION Y COMUNICACION</t>
  </si>
  <si>
    <t xml:space="preserve">Revisión de contenidos de las comunicaciones tanto internas como externas  por parte del  lider proceso.                                                                     </t>
  </si>
  <si>
    <t>Revisión de contenidos de las comunicaciones externas  por parte de la Alta Dirección</t>
  </si>
  <si>
    <t>PARAMETROS  TALENTO HUMANO</t>
  </si>
  <si>
    <t>PROCESO TALENTO HUMANO</t>
  </si>
  <si>
    <t>Formulación del Plan Institucional de Bienestar y Capacitación  sin satisfacer las necesidades y/o expectativasde los funcionarios</t>
  </si>
  <si>
    <t xml:space="preserve">Seguimiento al procedimiento de selección, vinculación e inducción permanente de personal.                                                                                </t>
  </si>
  <si>
    <t>Seguimiento a la programación y ejecución de la reinducción.</t>
  </si>
  <si>
    <t xml:space="preserve">Verificación de que las necesidades de capacitación estén alineadas con la misión y visión de la entidad, por parte de los lideres de proceso.                                                                  </t>
  </si>
  <si>
    <t>Seguimiento a los programas internos de capacitación cumpliendo con los requerimientos.</t>
  </si>
  <si>
    <t xml:space="preserve">Reuniones periódicas
</t>
  </si>
  <si>
    <t>Correo electrónico</t>
  </si>
  <si>
    <t xml:space="preserve">Establecimiento de una política de comunicación asertiva y efectiva
</t>
  </si>
  <si>
    <t>PARAMETROS  SISTEMAS</t>
  </si>
  <si>
    <t>PROCESO SISTEMAS</t>
  </si>
  <si>
    <t xml:space="preserve">
</t>
  </si>
  <si>
    <t>Deficiencia en asignacion de roles administrador y usuario, para algunos manejos del  Software</t>
  </si>
  <si>
    <t xml:space="preserve">Mantenimientos Electricos, contantes revisiones y seguimientos. </t>
  </si>
  <si>
    <t xml:space="preserve">(interruptor de circuito de falla de
tierra), </t>
  </si>
  <si>
    <t xml:space="preserve">
</t>
  </si>
  <si>
    <t xml:space="preserve">Se tiene un servidor de respaldo.
</t>
  </si>
  <si>
    <t xml:space="preserve">Suscripción de contratos de soporte a los sistemas de información. </t>
  </si>
  <si>
    <t xml:space="preserve">Des habilitación de puertos USB, quemadores de las estaciones de trabajo.
</t>
  </si>
  <si>
    <t xml:space="preserve">Configuración de servidor FIREWALL y PROXY para la limitación de correos personales, conexiones, Messenger.
</t>
  </si>
  <si>
    <t>Restricción a ciertas páginas de Internet</t>
  </si>
  <si>
    <t xml:space="preserve">Mantenimientos en los tiempos establecidos, </t>
  </si>
  <si>
    <t xml:space="preserve"> control de  manejo de internet.</t>
  </si>
  <si>
    <t>Monitorear y actualizar permanentemente el  Antivirus para los servidores y estaciones de trabajo,</t>
  </si>
  <si>
    <t>Backups almacenada para cada funcionario,</t>
  </si>
  <si>
    <t xml:space="preserve"> informaicón almacenada en un servidor,</t>
  </si>
  <si>
    <t xml:space="preserve">Claves personalizadas para el inicio de cada sesión </t>
  </si>
  <si>
    <t xml:space="preserve">Auditorias de gestión.   </t>
  </si>
  <si>
    <t>Cronograma de actividades que incluye seguimientos y auditorias ordenadas cronologicamente.</t>
  </si>
  <si>
    <t>No apllicacion oportuna, mala interpretacion de la normatividad cambiante emitida por los organos de control.</t>
  </si>
  <si>
    <t>Revisiones por parte de sistema de gestión de calidad a la oficina de control interno, en cumplimiento a la entrega de informes.</t>
  </si>
  <si>
    <t>Revision periodica e informa a la oficina gestora sobre dichos saldos.</t>
  </si>
  <si>
    <t>La no liquidacion unilateral de los Convenios,  falta de seguimiento y toma de decision.</t>
  </si>
  <si>
    <t>Investigaciones Fiscales, Verse involucrado para hacer que se devuelva el valor pagado.</t>
  </si>
  <si>
    <t>Falta de revision durante la ejecucion del pago. Intento de fraude por parte del cobrador.</t>
  </si>
  <si>
    <t xml:space="preserve">Dineros concentrados en la entidad sin beneficios. Incumplimiento de la misión de la entidad. </t>
  </si>
  <si>
    <t>Desercion de clientes,  Posicionamiento de la competencia, Olvido y desconocimiento del instituto.</t>
  </si>
  <si>
    <t>Desercion de clientes. Baja actividad comercial, Deterioro de la imagen institucional, Disminucion de utilidades.  Dificulta la colocacion de creditos. Compra de cartera de otras entidades.</t>
  </si>
  <si>
    <t>Bajos intereses en otras entidades, Incentivos ofrecidos. Demoras en la aprobacion del credito.</t>
  </si>
  <si>
    <t>Plagas, Incendio,  Inundaciones,  Robo,   Desastres naturales.</t>
  </si>
  <si>
    <t xml:space="preserve">No conformidades. Hallazgos de los entes de control </t>
  </si>
  <si>
    <t>Permanencia de no conformidades. Hallazgos de control interno o entes de control</t>
  </si>
  <si>
    <t xml:space="preserve">Recurrencia en el problema  presentado. Acciones correctivas mas drásticas y complejas. </t>
  </si>
  <si>
    <t>No evidencias de mejora continua. Costos por daños directos o indirectos</t>
  </si>
  <si>
    <t xml:space="preserve">Baja asistencia de los funcionarios a las capacitación  propuestas; Desmotivación ante las capacitaciones realizadas;  Baja participación en las actividades de bienestar.  Clima laboral negativo </t>
  </si>
  <si>
    <t>No se encuentran los niveles adecuados de clima y cultura organizacional.</t>
  </si>
  <si>
    <t>Desmonte de Captaciones. Cambios estructuales de la entidad.</t>
  </si>
  <si>
    <t>Falta de interiorizacion de los documentos y normas que regulan la actuacion,  Cambio continuo de normas externas, falta de retroalimentacion.  Exceso de normas y requisitos internos.  Proliferación de regulaciones que dificultan el que hacer administrativo.</t>
  </si>
  <si>
    <t>Falta de manejo adecuado de las
funciones y aprovechamiento indebido por parte de funcionarios de otros niveles. Falta de continuidad a políticas y proyectos</t>
  </si>
  <si>
    <t>Sanciones, Desmontes, liquidacion de la entidad.</t>
  </si>
  <si>
    <t>Sanciones, investigaciones.  Descercion de clientes</t>
  </si>
  <si>
    <t xml:space="preserve">Respuestas tardias, Entrega extemporanea de respuestas y/o informes a entes externos.  Incumplimiento de normatividad.  Incumplimiento de los objetivos y metas estratégicas. </t>
  </si>
  <si>
    <t xml:space="preserve">No delimitacion de manejo de la informacion.   Conductos regulares deficientes.   </t>
  </si>
  <si>
    <t>Deterioro de la imagen institucional, Desorden Informativo, Fuga de informacion Valiosa, Informacion imprecisa.</t>
  </si>
  <si>
    <t>Aumento de la brecha entre las actividades propuesta por los procedimientos y las ejecutadas por el personal</t>
  </si>
  <si>
    <t xml:space="preserve">Seguimiento de cartera.                                                  </t>
  </si>
  <si>
    <t xml:space="preserve">Informes de Cartera.                                                              </t>
  </si>
  <si>
    <t xml:space="preserve">Manual de riesgo crediticio.                                             </t>
  </si>
  <si>
    <t xml:space="preserve">Politicas de Riesgo crediticio.                                         </t>
  </si>
  <si>
    <t>Resultados de las encuestas de satisfacción</t>
  </si>
  <si>
    <t xml:space="preserve">Resultados de las encuestas de satisfaccion </t>
  </si>
  <si>
    <t>Base Datos.</t>
  </si>
  <si>
    <t>Registro control de documentos, Monitoreo y custodia del  Archivo central e historico.</t>
  </si>
  <si>
    <t>Ley General de archivo.</t>
  </si>
  <si>
    <t>Perdida de información magnetica o digital.</t>
  </si>
  <si>
    <t>Ausencias de mantenimientos preventivos, virus. Daños a equipos</t>
  </si>
  <si>
    <t>Reprocesos, Aumento  de gastos en infraestructura tecnologica.</t>
  </si>
  <si>
    <t xml:space="preserve">Mantenimientos en los tiempos establecidos,  control de  manejo de internet, Copia de backups </t>
  </si>
  <si>
    <t xml:space="preserve"> Manuales y guias, copias de seguridad, politicas de seguridad y acceso</t>
  </si>
  <si>
    <t>Copias de Backups</t>
  </si>
  <si>
    <t>Entre 0-60</t>
  </si>
  <si>
    <t>Entre 80-10</t>
  </si>
  <si>
    <t>Entre 61-79</t>
  </si>
  <si>
    <t>Cuadrantes a disminuir en probabilidad</t>
  </si>
  <si>
    <t>Cuadrantes a disminuir en Impacto</t>
  </si>
  <si>
    <t xml:space="preserve">Si el control afecta su probabilidad o impacto desplazará e la matriz de calificación, evaluación y respuesta a los riesgos. </t>
  </si>
  <si>
    <t xml:space="preserve">Rango de Calificacion de los controles. </t>
  </si>
  <si>
    <t>Es eficaz?</t>
  </si>
  <si>
    <t>Inadecuado cumplimiento de la NTC-ISO 9001:2015</t>
  </si>
  <si>
    <t>SI</t>
  </si>
  <si>
    <t>NO</t>
  </si>
  <si>
    <t>M</t>
  </si>
  <si>
    <t>B</t>
  </si>
  <si>
    <t>Entre 80-100</t>
  </si>
  <si>
    <t xml:space="preserve">No. De reportes de anomalias con causa de perdida de informacion.  No de Registros de control de fallas con causa de perdida de informacion </t>
  </si>
  <si>
    <t>No. De reportes de archivos perdidos o extraviados.</t>
  </si>
  <si>
    <t>EFICAZ?</t>
  </si>
  <si>
    <t>Eficaz?</t>
  </si>
  <si>
    <t>Seguimiento del tramite de aprobacion.</t>
  </si>
  <si>
    <t>MACOPROCESO ESTRATEGICO</t>
  </si>
  <si>
    <t>PROCESO: GESTIÓN INTEGRAL DEL RIESGO</t>
  </si>
  <si>
    <t>PÁGINA 1 DE 1</t>
  </si>
  <si>
    <t>MPE-02-01-5</t>
  </si>
  <si>
    <t>No revision periodica y aplicacion de analisis de riesgo crediticio,                                         Inexistencia de Garantias admisibles.                                                          No revisar los soportes del credito u actualización de los mismos.</t>
  </si>
  <si>
    <t>Seguimiento y Control de tiempos en las diferentes etapas de Aprobacion del  crédito.  IMPLEMENTARLO  8 DIAS HABILES</t>
  </si>
  <si>
    <t>Cada lider realiza los procesos como mejor le parece, ocasionando caos interno en los procesos.                                                                               Falta de control en los procesos.                              Reprocesos y desgastes administrativos.</t>
  </si>
  <si>
    <t>VALORACIÓN DEL RIESGO</t>
  </si>
  <si>
    <r>
      <t xml:space="preserve">Seguimiento y Control de tiempos en las diferentes etapas de Aprobacion del  crédito. </t>
    </r>
    <r>
      <rPr>
        <sz val="11"/>
        <color rgb="FFFF0000"/>
        <rFont val="Calibri"/>
        <family val="2"/>
        <scheme val="minor"/>
      </rPr>
      <t xml:space="preserve"> </t>
    </r>
  </si>
  <si>
    <t>FECHA: 05-11-2021</t>
  </si>
  <si>
    <t>VERSIÓN: 6</t>
  </si>
  <si>
    <t>No ejecutar las acciones correctivas y Planes de Mejoramiento</t>
  </si>
  <si>
    <t>No atencion oportuna de los informes de auditoria y sus planes de mejoramiento.</t>
  </si>
  <si>
    <t>MAPA DE RIESGOS 2023</t>
  </si>
  <si>
    <t>No ejecutar las acciones correctivas y planes de meoramiento</t>
  </si>
  <si>
    <t>no atencion oportuna de los informes de auditoria y sus planes de mejoramiento</t>
  </si>
  <si>
    <t>falta de transporte para efectuar las visitas  a los municipios</t>
  </si>
  <si>
    <t>formatos desactualizados en OPE</t>
  </si>
  <si>
    <t>Incumplimiento en los tiempos de respuestas PQRSDF y comunicaciones</t>
  </si>
  <si>
    <t>capacidad insuficiente en el servidor para subir escaneo de los radicados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</si>
</sst>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3" x14ac:knownFonts="1">
    <font>
      <sz val="11"/>
      <color theme="1"/>
      <name val="Calibri"/>
      <family val="2"/>
      <scheme val="minor"/>
    </font>
    <font>
      <b/>
      <sz val="11"/>
      <color theme="1"/>
      <name val="Calibri"/>
      <family val="2"/>
      <scheme val="minor"/>
    </font>
    <font>
      <sz val="10"/>
      <name val="Arial"/>
      <family val="2"/>
    </font>
    <font>
      <sz val="11"/>
      <name val="Calibri"/>
      <family val="2"/>
      <scheme val="minor"/>
    </font>
    <font>
      <b/>
      <sz val="12"/>
      <color theme="0"/>
      <name val="Calibri"/>
      <family val="2"/>
      <scheme val="minor"/>
    </font>
    <font>
      <b/>
      <sz val="11"/>
      <color theme="0"/>
      <name val="Calibri"/>
      <family val="2"/>
      <scheme val="minor"/>
    </font>
    <font>
      <b/>
      <sz val="8"/>
      <name val="Arial"/>
      <family val="2"/>
    </font>
    <font>
      <b/>
      <sz val="8"/>
      <color indexed="81"/>
      <name val="Tahoma"/>
      <family val="2"/>
    </font>
    <font>
      <sz val="8"/>
      <color indexed="81"/>
      <name val="Tahoma"/>
      <family val="2"/>
    </font>
    <font>
      <b/>
      <sz val="8"/>
      <name val="Calibri"/>
      <family val="2"/>
      <scheme val="minor"/>
    </font>
    <font>
      <sz val="9"/>
      <name val="Arial"/>
      <family val="2"/>
    </font>
    <font>
      <b/>
      <sz val="6"/>
      <name val="Arial"/>
      <family val="2"/>
    </font>
    <font>
      <sz val="11"/>
      <color theme="1"/>
      <name val="Calibri"/>
      <family val="2"/>
      <scheme val="minor"/>
    </font>
    <font>
      <sz val="11"/>
      <color rgb="FFFF0000"/>
      <name val="Calibri"/>
      <family val="2"/>
      <scheme val="minor"/>
    </font>
    <font>
      <b/>
      <sz val="11"/>
      <color rgb="FFFF0000"/>
      <name val="Calibri"/>
      <family val="2"/>
      <scheme val="minor"/>
    </font>
    <font>
      <sz val="10"/>
      <name val="Calibri"/>
      <family val="2"/>
      <scheme val="minor"/>
    </font>
    <font>
      <b/>
      <sz val="14"/>
      <name val="Arial"/>
      <family val="2"/>
    </font>
    <font>
      <sz val="11"/>
      <color theme="0"/>
      <name val="Calibri"/>
      <family val="2"/>
      <scheme val="minor"/>
    </font>
    <font>
      <b/>
      <sz val="16"/>
      <color theme="0"/>
      <name val="Arial"/>
      <family val="2"/>
    </font>
    <font>
      <b/>
      <sz val="14"/>
      <color theme="0"/>
      <name val="Calibri"/>
      <family val="2"/>
      <scheme val="minor"/>
    </font>
    <font>
      <b/>
      <sz val="12"/>
      <name val="Calibri"/>
      <family val="2"/>
      <scheme val="minor"/>
    </font>
    <font>
      <b/>
      <sz val="11"/>
      <color theme="0" tint="-4.9989318521683403E-2"/>
      <name val="Calibri"/>
      <family val="2"/>
      <scheme val="minor"/>
    </font>
    <font>
      <b/>
      <sz val="20"/>
      <color theme="0"/>
      <name val="Calibri"/>
      <family val="2"/>
      <scheme val="minor"/>
    </font>
    <font>
      <sz val="11"/>
      <name val="Arial"/>
      <family val="2"/>
    </font>
    <font>
      <sz val="8"/>
      <color theme="1"/>
      <name val="Calibri"/>
      <family val="2"/>
      <scheme val="minor"/>
    </font>
    <font>
      <sz val="11"/>
      <color theme="1"/>
      <name val="Cambria"/>
      <family val="1"/>
      <scheme val="major"/>
    </font>
    <font>
      <b/>
      <sz val="8"/>
      <name val="Cambria"/>
      <family val="1"/>
      <scheme val="major"/>
    </font>
    <font>
      <b/>
      <sz val="11"/>
      <color theme="1"/>
      <name val="Cambria"/>
      <family val="1"/>
      <scheme val="major"/>
    </font>
    <font>
      <sz val="10"/>
      <name val="Cambria"/>
      <family val="1"/>
      <scheme val="major"/>
    </font>
    <font>
      <b/>
      <sz val="8"/>
      <name val="Times New Roman"/>
      <family val="1"/>
    </font>
    <font>
      <b/>
      <sz val="12"/>
      <color theme="0"/>
      <name val="Times New Roman"/>
      <family val="1"/>
    </font>
    <font>
      <b/>
      <sz val="12"/>
      <name val="Times New Roman"/>
      <family val="1"/>
    </font>
    <font>
      <b/>
      <sz val="12"/>
      <color theme="1"/>
      <name val="Times New Roman"/>
      <family val="1"/>
    </font>
    <font>
      <sz val="12"/>
      <name val="Times New Roman"/>
      <family val="1"/>
    </font>
    <font>
      <b/>
      <sz val="14"/>
      <name val="Calibri"/>
      <family val="2"/>
      <scheme val="minor"/>
    </font>
    <font>
      <b/>
      <sz val="14"/>
      <color theme="1"/>
      <name val="Calibri"/>
      <family val="2"/>
      <scheme val="minor"/>
    </font>
    <font>
      <b/>
      <sz val="14"/>
      <name val="Times New Roman"/>
      <family val="1"/>
    </font>
    <font>
      <b/>
      <sz val="14"/>
      <name val="Cambria"/>
      <family val="1"/>
      <scheme val="major"/>
    </font>
    <font>
      <b/>
      <sz val="14"/>
      <color theme="1"/>
      <name val="Cambria"/>
      <family val="1"/>
      <scheme val="major"/>
    </font>
    <font>
      <sz val="14"/>
      <name val="Arial"/>
      <family val="2"/>
    </font>
    <font>
      <b/>
      <sz val="14"/>
      <color rgb="FFFF0000"/>
      <name val="Arial"/>
      <family val="2"/>
    </font>
    <font>
      <b/>
      <sz val="14"/>
      <color theme="1"/>
      <name val="Arial"/>
      <family val="2"/>
    </font>
    <font>
      <sz val="14"/>
      <color theme="1"/>
      <name val="Arial"/>
      <family val="2"/>
    </font>
    <font>
      <b/>
      <sz val="14"/>
      <color theme="0"/>
      <name val="Arial"/>
      <family val="2"/>
    </font>
    <font>
      <sz val="14"/>
      <color rgb="FFFF0000"/>
      <name val="Arial"/>
      <family val="2"/>
    </font>
    <font>
      <b/>
      <sz val="16"/>
      <color theme="0"/>
      <name val="Times New Roman"/>
      <family val="1"/>
    </font>
    <font>
      <b/>
      <sz val="16"/>
      <name val="Times New Roman"/>
      <family val="1"/>
    </font>
    <font>
      <b/>
      <sz val="16"/>
      <color indexed="9"/>
      <name val="Times New Roman"/>
      <family val="1"/>
    </font>
    <font>
      <sz val="12"/>
      <color theme="1"/>
      <name val="Calibri"/>
      <family val="2"/>
      <scheme val="minor"/>
    </font>
    <font>
      <b/>
      <sz val="12"/>
      <color theme="1"/>
      <name val="Calibri"/>
      <family val="2"/>
      <scheme val="minor"/>
    </font>
    <font>
      <sz val="14"/>
      <color theme="1"/>
      <name val="Calibri"/>
      <family val="2"/>
      <scheme val="minor"/>
    </font>
    <font>
      <sz val="10"/>
      <color theme="1"/>
      <name val="Calibri"/>
      <family val="2"/>
      <scheme val="minor"/>
    </font>
    <font>
      <b/>
      <sz val="20"/>
      <color theme="1"/>
      <name val="Calibri"/>
      <family val="2"/>
      <scheme val="minor"/>
    </font>
  </fonts>
  <fills count="19">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bgColor indexed="64"/>
      </patternFill>
    </fill>
    <fill>
      <patternFill patternType="solid">
        <fgColor rgb="FFFFFF00"/>
        <bgColor indexed="64"/>
      </patternFill>
    </fill>
    <fill>
      <patternFill patternType="solid">
        <fgColor theme="9" tint="-0.249977111117893"/>
        <bgColor indexed="64"/>
      </patternFill>
    </fill>
    <fill>
      <patternFill patternType="solid">
        <fgColor rgb="FFFF0000"/>
        <bgColor indexed="64"/>
      </patternFill>
    </fill>
    <fill>
      <patternFill patternType="solid">
        <fgColor theme="5" tint="0.39997558519241921"/>
        <bgColor indexed="64"/>
      </patternFill>
    </fill>
    <fill>
      <patternFill patternType="solid">
        <fgColor indexed="11"/>
        <bgColor indexed="64"/>
      </patternFill>
    </fill>
    <fill>
      <patternFill patternType="solid">
        <fgColor theme="5" tint="-0.249977111117893"/>
        <bgColor indexed="64"/>
      </patternFill>
    </fill>
    <fill>
      <patternFill patternType="solid">
        <fgColor rgb="FF00FF00"/>
        <bgColor indexed="64"/>
      </patternFill>
    </fill>
    <fill>
      <patternFill patternType="solid">
        <fgColor rgb="FFFF6600"/>
        <bgColor indexed="64"/>
      </patternFill>
    </fill>
    <fill>
      <patternFill patternType="solid">
        <fgColor rgb="FF993300"/>
        <bgColor indexed="64"/>
      </patternFill>
    </fill>
    <fill>
      <patternFill patternType="solid">
        <fgColor rgb="FF00B0F0"/>
        <bgColor indexed="64"/>
      </patternFill>
    </fill>
    <fill>
      <patternFill patternType="solid">
        <fgColor rgb="FFFF3300"/>
        <bgColor indexed="64"/>
      </patternFill>
    </fill>
    <fill>
      <patternFill patternType="solid">
        <fgColor rgb="FFC00000"/>
        <bgColor indexed="64"/>
      </patternFill>
    </fill>
    <fill>
      <patternFill patternType="solid">
        <fgColor rgb="FFEFE5EE"/>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2" fillId="0" borderId="0"/>
    <xf numFmtId="9" fontId="12" fillId="0" borderId="0" applyFont="0" applyFill="0" applyBorder="0" applyAlignment="0" applyProtection="0"/>
    <xf numFmtId="0" fontId="2" fillId="0" borderId="0"/>
  </cellStyleXfs>
  <cellXfs count="567">
    <xf numFmtId="0" fontId="0" fillId="0" borderId="0" xfId="0"/>
    <xf numFmtId="0" fontId="0" fillId="0" borderId="1" xfId="0" applyBorder="1"/>
    <xf numFmtId="0" fontId="0" fillId="0" borderId="1" xfId="0"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1" fillId="0" borderId="1" xfId="0" applyFont="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1" fillId="12" borderId="1" xfId="0" applyFont="1" applyFill="1" applyBorder="1"/>
    <xf numFmtId="0" fontId="1" fillId="6" borderId="1" xfId="0" applyFont="1" applyFill="1" applyBorder="1"/>
    <xf numFmtId="0" fontId="1" fillId="7" borderId="1" xfId="0" applyFont="1" applyFill="1" applyBorder="1"/>
    <xf numFmtId="0" fontId="1" fillId="8" borderId="1" xfId="0" applyFont="1" applyFill="1" applyBorder="1"/>
    <xf numFmtId="0" fontId="1" fillId="0" borderId="1" xfId="0" applyFont="1" applyBorder="1" applyAlignment="1">
      <alignment horizontal="right"/>
    </xf>
    <xf numFmtId="0" fontId="0" fillId="0" borderId="1" xfId="0" applyBorder="1" applyAlignment="1">
      <alignment horizontal="center" vertical="center"/>
    </xf>
    <xf numFmtId="0" fontId="0" fillId="8" borderId="1" xfId="0" applyFill="1" applyBorder="1" applyAlignment="1">
      <alignment horizontal="center"/>
    </xf>
    <xf numFmtId="0" fontId="0" fillId="6" borderId="1" xfId="0" applyFill="1" applyBorder="1" applyAlignment="1">
      <alignment horizontal="center"/>
    </xf>
    <xf numFmtId="0" fontId="0" fillId="13" borderId="1" xfId="0" applyFill="1" applyBorder="1" applyAlignment="1">
      <alignment horizontal="center"/>
    </xf>
    <xf numFmtId="0" fontId="0" fillId="12" borderId="1" xfId="0" applyFill="1" applyBorder="1" applyAlignment="1">
      <alignment horizontal="center"/>
    </xf>
    <xf numFmtId="9" fontId="0" fillId="0" borderId="0" xfId="2" applyFont="1"/>
    <xf numFmtId="0" fontId="1" fillId="0" borderId="0" xfId="0" applyFont="1" applyAlignment="1">
      <alignment horizontal="center" vertical="center"/>
    </xf>
    <xf numFmtId="0" fontId="13" fillId="0" borderId="0" xfId="0" applyFont="1"/>
    <xf numFmtId="0" fontId="0" fillId="0" borderId="0" xfId="0" applyAlignment="1">
      <alignment horizontal="center" vertical="center" wrapText="1"/>
    </xf>
    <xf numFmtId="0" fontId="0" fillId="0" borderId="0" xfId="0" applyAlignment="1">
      <alignment horizontal="center" vertical="center"/>
    </xf>
    <xf numFmtId="0" fontId="0" fillId="3" borderId="0" xfId="0" applyFill="1"/>
    <xf numFmtId="0" fontId="14" fillId="3" borderId="0" xfId="0" applyFont="1" applyFill="1"/>
    <xf numFmtId="0" fontId="1"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1"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horizontal="center" vertical="center" wrapText="1"/>
    </xf>
    <xf numFmtId="0" fontId="0" fillId="0" borderId="1" xfId="0" applyBorder="1"/>
    <xf numFmtId="0" fontId="0" fillId="0" borderId="1" xfId="0" applyBorder="1" applyAlignment="1">
      <alignment horizontal="center" vertical="center"/>
    </xf>
    <xf numFmtId="0" fontId="0" fillId="3" borderId="0" xfId="0" applyFill="1"/>
    <xf numFmtId="0" fontId="0" fillId="0" borderId="1" xfId="0" applyBorder="1" applyAlignment="1">
      <alignment horizontal="left"/>
    </xf>
    <xf numFmtId="0" fontId="0" fillId="9" borderId="1" xfId="0" applyFill="1" applyBorder="1" applyAlignment="1">
      <alignment horizontal="left"/>
    </xf>
    <xf numFmtId="0" fontId="3" fillId="0" borderId="0" xfId="0" applyFont="1"/>
    <xf numFmtId="0" fontId="0" fillId="0" borderId="0" xfId="0" applyAlignment="1">
      <alignment horizontal="center"/>
    </xf>
    <xf numFmtId="0" fontId="0" fillId="0" borderId="0" xfId="0" applyBorder="1" applyAlignment="1">
      <alignment vertical="center" textRotation="90"/>
    </xf>
    <xf numFmtId="0" fontId="21" fillId="5" borderId="10" xfId="0" applyFont="1" applyFill="1" applyBorder="1" applyAlignment="1">
      <alignment horizontal="center"/>
    </xf>
    <xf numFmtId="0" fontId="21" fillId="5" borderId="5" xfId="0" applyFont="1" applyFill="1" applyBorder="1" applyAlignment="1">
      <alignment horizontal="center"/>
    </xf>
    <xf numFmtId="0" fontId="0" fillId="2" borderId="1" xfId="0" applyFill="1" applyBorder="1" applyAlignment="1">
      <alignment horizontal="center"/>
    </xf>
    <xf numFmtId="0" fontId="1" fillId="2" borderId="1" xfId="0" applyFont="1" applyFill="1" applyBorder="1" applyAlignment="1">
      <alignment horizontal="center" vertical="center"/>
    </xf>
    <xf numFmtId="0" fontId="0" fillId="4" borderId="1" xfId="0" applyFill="1" applyBorder="1" applyAlignment="1">
      <alignment horizontal="center"/>
    </xf>
    <xf numFmtId="0" fontId="1" fillId="4" borderId="1" xfId="0" applyFont="1" applyFill="1" applyBorder="1" applyAlignment="1">
      <alignment horizontal="center" vertical="center"/>
    </xf>
    <xf numFmtId="0" fontId="5" fillId="5"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0" fillId="6" borderId="1" xfId="0" applyFill="1" applyBorder="1" applyAlignment="1">
      <alignment horizontal="center" vertical="center"/>
    </xf>
    <xf numFmtId="0" fontId="0" fillId="7" borderId="1" xfId="0" applyFill="1" applyBorder="1" applyAlignment="1">
      <alignment horizontal="center" vertical="center"/>
    </xf>
    <xf numFmtId="0" fontId="0" fillId="12" borderId="1" xfId="0" applyFill="1" applyBorder="1" applyAlignment="1">
      <alignment horizontal="center" vertical="center"/>
    </xf>
    <xf numFmtId="0" fontId="25"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6" fillId="0" borderId="0" xfId="0" applyFont="1" applyAlignment="1">
      <alignment horizontal="center" vertical="center" wrapText="1"/>
    </xf>
    <xf numFmtId="0" fontId="25" fillId="0" borderId="0" xfId="0" applyFont="1"/>
    <xf numFmtId="0" fontId="25" fillId="3" borderId="0" xfId="0" applyFont="1" applyFill="1" applyAlignment="1">
      <alignment horizontal="center" vertical="center"/>
    </xf>
    <xf numFmtId="0" fontId="27" fillId="3" borderId="0" xfId="0" applyFont="1" applyFill="1" applyAlignment="1">
      <alignment horizontal="center" vertical="center" wrapText="1"/>
    </xf>
    <xf numFmtId="0" fontId="31" fillId="2" borderId="1" xfId="0" applyFont="1" applyFill="1" applyBorder="1" applyAlignment="1">
      <alignment vertical="center"/>
    </xf>
    <xf numFmtId="0" fontId="31" fillId="4" borderId="6" xfId="0" applyFont="1" applyFill="1" applyBorder="1" applyAlignment="1">
      <alignment horizontal="center" vertical="center" textRotation="255" wrapText="1"/>
    </xf>
    <xf numFmtId="0" fontId="29" fillId="4" borderId="6" xfId="0" applyFont="1" applyFill="1" applyBorder="1" applyAlignment="1">
      <alignment vertical="center" textRotation="255"/>
    </xf>
    <xf numFmtId="0" fontId="29" fillId="4" borderId="13" xfId="0" applyFont="1" applyFill="1" applyBorder="1" applyAlignment="1">
      <alignment vertical="center" textRotation="255"/>
    </xf>
    <xf numFmtId="0" fontId="29" fillId="4" borderId="6" xfId="0" applyFont="1" applyFill="1" applyBorder="1" applyAlignment="1">
      <alignment horizontal="center" vertical="center" wrapText="1"/>
    </xf>
    <xf numFmtId="0" fontId="34" fillId="6" borderId="0" xfId="0" applyFont="1" applyFill="1" applyAlignment="1">
      <alignment horizontal="center" vertical="center"/>
    </xf>
    <xf numFmtId="0" fontId="35" fillId="6" borderId="0" xfId="0" applyFont="1" applyFill="1" applyAlignment="1">
      <alignment horizontal="center" vertical="center"/>
    </xf>
    <xf numFmtId="0" fontId="37" fillId="3" borderId="0" xfId="0" applyFont="1" applyFill="1" applyAlignment="1">
      <alignment horizontal="center" vertical="center"/>
    </xf>
    <xf numFmtId="0" fontId="38" fillId="3" borderId="0" xfId="0" applyFont="1" applyFill="1" applyAlignment="1">
      <alignment horizontal="center" vertical="center"/>
    </xf>
    <xf numFmtId="0" fontId="37" fillId="6" borderId="0" xfId="0" applyFont="1" applyFill="1" applyAlignment="1">
      <alignment horizontal="center" vertical="center"/>
    </xf>
    <xf numFmtId="0" fontId="38" fillId="6" borderId="0" xfId="0" applyFont="1" applyFill="1" applyAlignment="1">
      <alignment horizontal="center" vertical="center"/>
    </xf>
    <xf numFmtId="0" fontId="16" fillId="3" borderId="4"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42" fillId="0" borderId="0" xfId="0" applyFont="1"/>
    <xf numFmtId="0" fontId="42" fillId="2" borderId="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16" fillId="15"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16" fillId="7" borderId="4"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1" xfId="0" applyFont="1" applyBorder="1" applyAlignment="1">
      <alignment horizontal="center" vertical="center" wrapText="1"/>
    </xf>
    <xf numFmtId="0" fontId="16" fillId="15"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6"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39" fillId="0" borderId="4" xfId="0" applyFont="1" applyBorder="1" applyAlignment="1">
      <alignment horizontal="center" vertical="center" wrapText="1"/>
    </xf>
    <xf numFmtId="0" fontId="16" fillId="5" borderId="1" xfId="0" applyFont="1" applyFill="1" applyBorder="1" applyAlignment="1">
      <alignment horizontal="center" vertical="center" wrapText="1"/>
    </xf>
    <xf numFmtId="0" fontId="39" fillId="0" borderId="1" xfId="0" applyFont="1" applyBorder="1" applyAlignment="1">
      <alignment horizontal="center" vertical="center"/>
    </xf>
    <xf numFmtId="0" fontId="39" fillId="0" borderId="0" xfId="0" applyFont="1"/>
    <xf numFmtId="0" fontId="16" fillId="12" borderId="1" xfId="0" applyFont="1" applyFill="1" applyBorder="1" applyAlignment="1">
      <alignment horizontal="center" vertical="center" wrapText="1"/>
    </xf>
    <xf numFmtId="0" fontId="44" fillId="0" borderId="0" xfId="0" applyFont="1"/>
    <xf numFmtId="0" fontId="16" fillId="10"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42" fillId="3" borderId="0" xfId="0" applyFont="1" applyFill="1"/>
    <xf numFmtId="0" fontId="16" fillId="0" borderId="1" xfId="0" applyFont="1" applyFill="1" applyBorder="1" applyAlignment="1">
      <alignment horizontal="center" vertical="center"/>
    </xf>
    <xf numFmtId="0" fontId="16" fillId="15" borderId="1" xfId="1" applyFont="1" applyFill="1" applyBorder="1" applyAlignment="1">
      <alignment horizontal="center" vertical="center" wrapText="1"/>
    </xf>
    <xf numFmtId="0" fontId="16" fillId="6" borderId="5" xfId="0" applyFont="1" applyFill="1" applyBorder="1" applyAlignment="1">
      <alignment horizontal="center" vertical="center" wrapText="1"/>
    </xf>
    <xf numFmtId="0" fontId="16" fillId="0" borderId="5" xfId="0" applyFont="1" applyBorder="1" applyAlignment="1">
      <alignment horizontal="center" vertical="center" wrapText="1"/>
    </xf>
    <xf numFmtId="0" fontId="40" fillId="3" borderId="0" xfId="0" applyFont="1" applyFill="1"/>
    <xf numFmtId="0" fontId="16" fillId="0" borderId="1" xfId="0" applyFont="1" applyBorder="1" applyAlignment="1">
      <alignment horizontal="center" vertical="center"/>
    </xf>
    <xf numFmtId="0" fontId="27" fillId="0" borderId="0" xfId="0" applyFont="1" applyAlignment="1">
      <alignment horizontal="center" vertical="center"/>
    </xf>
    <xf numFmtId="0" fontId="33" fillId="2" borderId="6" xfId="0" applyFont="1" applyFill="1" applyBorder="1" applyAlignment="1">
      <alignment horizontal="center" vertical="center"/>
    </xf>
    <xf numFmtId="0" fontId="39" fillId="0" borderId="1" xfId="1" applyFont="1" applyFill="1" applyBorder="1" applyAlignment="1">
      <alignment horizontal="center" vertical="center" wrapText="1"/>
    </xf>
    <xf numFmtId="0" fontId="39" fillId="0" borderId="1" xfId="1" applyFont="1" applyFill="1" applyBorder="1" applyAlignment="1" applyProtection="1">
      <alignment horizontal="center" vertical="center" wrapText="1"/>
      <protection locked="0"/>
    </xf>
    <xf numFmtId="0" fontId="39" fillId="0" borderId="1" xfId="3"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xf numFmtId="0" fontId="0" fillId="0" borderId="0" xfId="0" applyBorder="1" applyAlignment="1">
      <alignment horizontal="center"/>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0" fillId="9" borderId="1" xfId="0" applyFill="1" applyBorder="1"/>
    <xf numFmtId="0" fontId="1" fillId="0" borderId="0" xfId="0" applyFont="1" applyBorder="1" applyAlignment="1">
      <alignment horizontal="center" vertical="center"/>
    </xf>
    <xf numFmtId="0" fontId="18" fillId="3" borderId="0" xfId="0" applyFont="1" applyFill="1" applyBorder="1" applyAlignment="1">
      <alignment horizontal="center" vertical="center" wrapText="1"/>
    </xf>
    <xf numFmtId="0" fontId="5" fillId="3" borderId="0" xfId="0" applyFont="1" applyFill="1" applyBorder="1" applyAlignment="1">
      <alignment horizontal="center" vertical="center" textRotation="255"/>
    </xf>
    <xf numFmtId="0" fontId="5" fillId="3" borderId="0"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4" xfId="0" applyFont="1" applyFill="1" applyBorder="1" applyAlignment="1">
      <alignment horizontal="center" vertical="center"/>
    </xf>
    <xf numFmtId="0" fontId="17" fillId="5" borderId="8" xfId="0" applyFont="1" applyFill="1" applyBorder="1" applyAlignment="1">
      <alignment horizontal="center" vertical="center"/>
    </xf>
    <xf numFmtId="0" fontId="0" fillId="0" borderId="0" xfId="0" applyBorder="1" applyAlignment="1"/>
    <xf numFmtId="0" fontId="17" fillId="3" borderId="0" xfId="0" applyFont="1" applyFill="1" applyBorder="1" applyAlignment="1">
      <alignment vertical="center"/>
    </xf>
    <xf numFmtId="0" fontId="0" fillId="8" borderId="1" xfId="0" applyFill="1" applyBorder="1" applyAlignment="1">
      <alignment horizontal="center" vertical="center"/>
    </xf>
    <xf numFmtId="0" fontId="17" fillId="5" borderId="5" xfId="0" applyFont="1" applyFill="1" applyBorder="1" applyAlignment="1">
      <alignment horizontal="center" vertical="center" wrapText="1"/>
    </xf>
    <xf numFmtId="0" fontId="0" fillId="9" borderId="1" xfId="0" applyFill="1" applyBorder="1" applyAlignment="1">
      <alignment horizontal="center"/>
    </xf>
    <xf numFmtId="0" fontId="17" fillId="3" borderId="0" xfId="0" applyFont="1" applyFill="1" applyBorder="1" applyAlignment="1">
      <alignment horizontal="center" vertical="center" wrapText="1"/>
    </xf>
    <xf numFmtId="0" fontId="0" fillId="3" borderId="0" xfId="0" applyFill="1" applyBorder="1" applyAlignment="1">
      <alignment horizontal="center"/>
    </xf>
    <xf numFmtId="0" fontId="0" fillId="3" borderId="0" xfId="0" applyFill="1" applyBorder="1" applyAlignment="1">
      <alignment horizontal="center" vertical="center"/>
    </xf>
    <xf numFmtId="0" fontId="1" fillId="3" borderId="0" xfId="0" applyFont="1" applyFill="1" applyBorder="1" applyAlignment="1">
      <alignment horizontal="center" vertical="center"/>
    </xf>
    <xf numFmtId="0" fontId="0" fillId="16" borderId="1" xfId="0" applyFill="1" applyBorder="1" applyAlignment="1">
      <alignment horizontal="center" vertical="center"/>
    </xf>
    <xf numFmtId="0" fontId="51" fillId="4"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39" fillId="3" borderId="0" xfId="0" applyFont="1" applyFill="1" applyBorder="1" applyAlignment="1">
      <alignment horizontal="center" vertical="center" wrapText="1"/>
    </xf>
    <xf numFmtId="0" fontId="17" fillId="5" borderId="5" xfId="0" applyFont="1" applyFill="1" applyBorder="1" applyAlignment="1">
      <alignment vertical="center" wrapText="1"/>
    </xf>
    <xf numFmtId="0" fontId="0" fillId="13" borderId="1" xfId="0" applyFill="1" applyBorder="1" applyAlignment="1">
      <alignment horizontal="center" vertical="center"/>
    </xf>
    <xf numFmtId="0" fontId="0" fillId="0" borderId="5" xfId="0" applyBorder="1" applyAlignment="1">
      <alignment horizontal="center" vertical="center"/>
    </xf>
    <xf numFmtId="0" fontId="0" fillId="0" borderId="5" xfId="0" applyBorder="1"/>
    <xf numFmtId="0" fontId="0" fillId="3" borderId="0" xfId="0" applyFill="1" applyBorder="1"/>
    <xf numFmtId="0" fontId="17" fillId="3" borderId="0" xfId="0" applyFont="1" applyFill="1" applyBorder="1" applyAlignment="1">
      <alignment vertical="center" wrapText="1"/>
    </xf>
    <xf numFmtId="0" fontId="17" fillId="3" borderId="0" xfId="0" applyFont="1" applyFill="1" applyBorder="1" applyAlignment="1">
      <alignment horizontal="center" vertical="center" wrapText="1"/>
    </xf>
    <xf numFmtId="0" fontId="0" fillId="0" borderId="0" xfId="0" applyAlignment="1">
      <alignment horizontal="left"/>
    </xf>
    <xf numFmtId="0" fontId="5" fillId="3" borderId="0" xfId="0" applyFont="1" applyFill="1" applyBorder="1" applyAlignment="1">
      <alignment horizontal="left" vertical="center"/>
    </xf>
    <xf numFmtId="0" fontId="0" fillId="4" borderId="1" xfId="0" applyFill="1" applyBorder="1" applyAlignment="1">
      <alignment horizontal="left"/>
    </xf>
    <xf numFmtId="0" fontId="3" fillId="6" borderId="1" xfId="0" applyFont="1" applyFill="1" applyBorder="1" applyAlignment="1">
      <alignment horizontal="center" vertical="center"/>
    </xf>
    <xf numFmtId="0" fontId="17" fillId="3" borderId="0" xfId="0" applyFont="1" applyFill="1" applyBorder="1" applyAlignment="1">
      <alignment horizontal="center" vertical="center"/>
    </xf>
    <xf numFmtId="0" fontId="41" fillId="0" borderId="0" xfId="0" applyFont="1" applyBorder="1" applyAlignment="1">
      <alignment horizontal="center" vertical="center" wrapText="1"/>
    </xf>
    <xf numFmtId="0" fontId="42" fillId="0" borderId="0" xfId="0" applyFont="1" applyBorder="1" applyAlignment="1">
      <alignment horizontal="center" vertical="center" wrapText="1"/>
    </xf>
    <xf numFmtId="0" fontId="16" fillId="0" borderId="0" xfId="0" applyFont="1" applyBorder="1" applyAlignment="1">
      <alignment horizontal="center" vertical="center" wrapText="1"/>
    </xf>
    <xf numFmtId="0" fontId="16" fillId="3" borderId="0" xfId="0" applyFont="1" applyFill="1" applyBorder="1" applyAlignment="1">
      <alignment horizontal="center" vertical="center" wrapText="1"/>
    </xf>
    <xf numFmtId="0" fontId="17" fillId="5" borderId="1" xfId="0" applyFont="1" applyFill="1" applyBorder="1" applyAlignment="1">
      <alignment vertical="center" wrapText="1"/>
    </xf>
    <xf numFmtId="0" fontId="41" fillId="3" borderId="0" xfId="0" applyFont="1" applyFill="1" applyBorder="1" applyAlignment="1">
      <alignment horizontal="center" vertical="center" wrapText="1"/>
    </xf>
    <xf numFmtId="0" fontId="42" fillId="3" borderId="0" xfId="0" applyFont="1" applyFill="1" applyBorder="1" applyAlignment="1">
      <alignment horizontal="center" vertical="center" wrapText="1"/>
    </xf>
    <xf numFmtId="0" fontId="42" fillId="0" borderId="0" xfId="0" applyFont="1" applyBorder="1" applyAlignment="1">
      <alignment horizontal="center" vertical="center"/>
    </xf>
    <xf numFmtId="0" fontId="32" fillId="5" borderId="17" xfId="0" applyFont="1" applyFill="1" applyBorder="1" applyAlignment="1">
      <alignment horizontal="center" vertical="center"/>
    </xf>
    <xf numFmtId="0" fontId="17" fillId="5"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xf>
    <xf numFmtId="0" fontId="0" fillId="2" borderId="1" xfId="0" applyFill="1" applyBorder="1" applyAlignment="1">
      <alignment horizontal="center" vertical="center"/>
    </xf>
    <xf numFmtId="0" fontId="0" fillId="4" borderId="1" xfId="0" applyFill="1" applyBorder="1" applyAlignment="1">
      <alignment horizontal="center" vertical="center"/>
    </xf>
    <xf numFmtId="0" fontId="0" fillId="18" borderId="1" xfId="0" applyFill="1" applyBorder="1" applyAlignment="1">
      <alignment horizontal="center" vertical="center" wrapText="1"/>
    </xf>
    <xf numFmtId="0" fontId="0" fillId="7" borderId="1" xfId="0" applyFill="1" applyBorder="1" applyAlignment="1">
      <alignment horizontal="center"/>
    </xf>
    <xf numFmtId="0" fontId="0" fillId="12" borderId="5" xfId="0" applyFill="1" applyBorder="1" applyAlignment="1">
      <alignment horizontal="center" vertical="center"/>
    </xf>
    <xf numFmtId="0" fontId="3" fillId="12" borderId="1" xfId="0" applyFont="1" applyFill="1"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3" borderId="0" xfId="0" applyFill="1" applyBorder="1" applyAlignment="1">
      <alignment horizontal="left" vertical="center" wrapText="1"/>
    </xf>
    <xf numFmtId="0" fontId="0" fillId="3" borderId="0" xfId="0" applyFill="1" applyBorder="1" applyAlignment="1">
      <alignment horizontal="center"/>
    </xf>
    <xf numFmtId="0" fontId="0" fillId="3" borderId="0" xfId="0" applyFill="1" applyBorder="1" applyAlignment="1">
      <alignment horizontal="center" vertical="center"/>
    </xf>
    <xf numFmtId="0" fontId="17" fillId="5" borderId="1" xfId="0" applyFont="1" applyFill="1" applyBorder="1" applyAlignment="1">
      <alignment horizontal="center" vertical="center" wrapText="1"/>
    </xf>
    <xf numFmtId="0" fontId="0" fillId="3" borderId="0" xfId="0" applyFill="1" applyBorder="1" applyAlignment="1">
      <alignment horizontal="left" vertical="center" wrapText="1"/>
    </xf>
    <xf numFmtId="0" fontId="17" fillId="3" borderId="0" xfId="0" applyFont="1" applyFill="1" applyBorder="1" applyAlignment="1">
      <alignment horizontal="center" vertical="center" wrapText="1"/>
    </xf>
    <xf numFmtId="0" fontId="0" fillId="3" borderId="0" xfId="0" applyFill="1" applyBorder="1" applyAlignment="1">
      <alignment horizontal="center"/>
    </xf>
    <xf numFmtId="0" fontId="0" fillId="0" borderId="1" xfId="0" applyBorder="1" applyAlignment="1">
      <alignment vertical="center"/>
    </xf>
    <xf numFmtId="0" fontId="0" fillId="0" borderId="1" xfId="0" applyBorder="1" applyAlignment="1">
      <alignment horizontal="center"/>
    </xf>
    <xf numFmtId="0" fontId="0" fillId="9" borderId="1" xfId="0" applyFill="1" applyBorder="1" applyAlignment="1">
      <alignment vertical="center"/>
    </xf>
    <xf numFmtId="0" fontId="0" fillId="0" borderId="17" xfId="0" applyBorder="1"/>
    <xf numFmtId="0" fontId="0" fillId="0" borderId="42" xfId="0" applyBorder="1"/>
    <xf numFmtId="0" fontId="0" fillId="0" borderId="19" xfId="0" applyBorder="1"/>
    <xf numFmtId="0" fontId="39" fillId="0" borderId="5" xfId="0" applyFont="1" applyBorder="1" applyAlignment="1">
      <alignment horizontal="center" vertical="center" wrapText="1"/>
    </xf>
    <xf numFmtId="0" fontId="16" fillId="12" borderId="5" xfId="0" applyFont="1" applyFill="1" applyBorder="1" applyAlignment="1">
      <alignment horizontal="center" vertical="center" wrapText="1"/>
    </xf>
    <xf numFmtId="0" fontId="16" fillId="3" borderId="5"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39" fillId="2" borderId="4"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0" borderId="1" xfId="0" applyFont="1" applyFill="1" applyBorder="1" applyAlignment="1">
      <alignment horizontal="center" vertical="center"/>
    </xf>
    <xf numFmtId="0" fontId="39" fillId="6"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39" fillId="3" borderId="0" xfId="0" applyFont="1" applyFill="1"/>
    <xf numFmtId="0" fontId="39" fillId="0" borderId="5" xfId="0" applyFont="1" applyBorder="1" applyAlignment="1">
      <alignment horizontal="center" vertical="center"/>
    </xf>
    <xf numFmtId="0" fontId="16" fillId="3" borderId="0" xfId="0" applyFont="1" applyFill="1"/>
    <xf numFmtId="0" fontId="17" fillId="5" borderId="4"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4" xfId="0" applyFont="1" applyFill="1" applyBorder="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5" borderId="1"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16" fillId="12" borderId="5" xfId="0" applyFont="1" applyFill="1" applyBorder="1" applyAlignment="1">
      <alignment horizontal="center" vertical="center" wrapText="1"/>
    </xf>
    <xf numFmtId="0" fontId="16" fillId="12" borderId="6" xfId="0"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5" borderId="2" xfId="0" applyFont="1" applyFill="1" applyBorder="1" applyAlignment="1">
      <alignment horizontal="left" vertical="center"/>
    </xf>
    <xf numFmtId="0" fontId="16" fillId="5" borderId="3" xfId="0" applyFont="1" applyFill="1" applyBorder="1" applyAlignment="1">
      <alignment horizontal="left"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39" fillId="9" borderId="2" xfId="0" applyFont="1" applyFill="1" applyBorder="1" applyAlignment="1">
      <alignment horizontal="left" vertical="center" wrapText="1"/>
    </xf>
    <xf numFmtId="0" fontId="39" fillId="9"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0" fontId="16" fillId="5" borderId="13" xfId="0" applyFont="1" applyFill="1" applyBorder="1" applyAlignment="1">
      <alignment horizontal="center" vertical="center" wrapText="1"/>
    </xf>
    <xf numFmtId="0" fontId="32" fillId="4" borderId="1" xfId="0" applyFont="1" applyFill="1" applyBorder="1" applyAlignment="1">
      <alignment horizontal="center" vertical="center"/>
    </xf>
    <xf numFmtId="0" fontId="41" fillId="5" borderId="1" xfId="0" applyFont="1" applyFill="1" applyBorder="1" applyAlignment="1">
      <alignment horizontal="center" vertical="center"/>
    </xf>
    <xf numFmtId="0" fontId="46" fillId="4" borderId="13"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31" fillId="2" borderId="13"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1" fillId="4" borderId="6" xfId="0" applyFont="1" applyFill="1" applyBorder="1" applyAlignment="1">
      <alignment horizontal="center" vertical="center" wrapText="1"/>
    </xf>
    <xf numFmtId="0" fontId="42" fillId="2" borderId="1" xfId="0" applyFont="1" applyFill="1" applyBorder="1" applyAlignment="1">
      <alignment horizontal="left" vertical="center"/>
    </xf>
    <xf numFmtId="0" fontId="46" fillId="4" borderId="12" xfId="0" applyFont="1" applyFill="1" applyBorder="1" applyAlignment="1">
      <alignment horizontal="center" vertical="center" wrapText="1"/>
    </xf>
    <xf numFmtId="0" fontId="46" fillId="4" borderId="8"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29" fillId="4" borderId="26" xfId="0" applyNumberFormat="1" applyFont="1" applyFill="1" applyBorder="1" applyAlignment="1">
      <alignment vertical="center"/>
    </xf>
    <xf numFmtId="0" fontId="29" fillId="4" borderId="27" xfId="0" applyNumberFormat="1" applyFont="1" applyFill="1" applyBorder="1" applyAlignment="1">
      <alignment vertical="center"/>
    </xf>
    <xf numFmtId="0" fontId="29" fillId="4" borderId="28" xfId="0" applyNumberFormat="1" applyFont="1" applyFill="1" applyBorder="1" applyAlignment="1">
      <alignment vertical="center"/>
    </xf>
    <xf numFmtId="0" fontId="31" fillId="2" borderId="1" xfId="0" applyFont="1" applyFill="1" applyBorder="1" applyAlignment="1">
      <alignment horizontal="center" vertical="center"/>
    </xf>
    <xf numFmtId="0" fontId="36" fillId="4" borderId="33"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0" fillId="11" borderId="23" xfId="0" applyFont="1" applyFill="1" applyBorder="1" applyAlignment="1">
      <alignment horizontal="center" vertical="center" wrapText="1"/>
    </xf>
    <xf numFmtId="0" fontId="30" fillId="11" borderId="21" xfId="0" applyFont="1" applyFill="1" applyBorder="1" applyAlignment="1">
      <alignment horizontal="center" vertical="center" wrapText="1"/>
    </xf>
    <xf numFmtId="0" fontId="30" fillId="11" borderId="22" xfId="0" applyFont="1" applyFill="1" applyBorder="1" applyAlignment="1">
      <alignment horizontal="center" vertical="center" wrapText="1"/>
    </xf>
    <xf numFmtId="0" fontId="47" fillId="5" borderId="23" xfId="0" applyFont="1" applyFill="1" applyBorder="1" applyAlignment="1">
      <alignment horizontal="center" vertical="center"/>
    </xf>
    <xf numFmtId="0" fontId="47" fillId="5" borderId="21" xfId="0" applyFont="1" applyFill="1" applyBorder="1" applyAlignment="1">
      <alignment horizontal="center" vertical="center"/>
    </xf>
    <xf numFmtId="0" fontId="36" fillId="4" borderId="13" xfId="0" applyFont="1" applyFill="1" applyBorder="1" applyAlignment="1">
      <alignment horizontal="center" vertical="center" wrapText="1"/>
    </xf>
    <xf numFmtId="0" fontId="0" fillId="0" borderId="40" xfId="0" applyBorder="1" applyAlignment="1">
      <alignment horizontal="center"/>
    </xf>
    <xf numFmtId="0" fontId="0" fillId="0" borderId="41" xfId="0" applyBorder="1" applyAlignment="1">
      <alignment horizontal="center"/>
    </xf>
    <xf numFmtId="0" fontId="0" fillId="0" borderId="1"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52" fillId="0" borderId="3" xfId="0" applyFont="1" applyBorder="1" applyAlignment="1">
      <alignment horizontal="center" vertical="center"/>
    </xf>
    <xf numFmtId="0" fontId="52" fillId="0" borderId="4" xfId="0" applyFont="1" applyBorder="1" applyAlignment="1">
      <alignment horizontal="center" vertical="center"/>
    </xf>
    <xf numFmtId="0" fontId="52" fillId="0" borderId="2" xfId="0" applyFont="1" applyBorder="1" applyAlignment="1">
      <alignment horizontal="center" vertical="center"/>
    </xf>
    <xf numFmtId="0" fontId="52" fillId="0" borderId="1" xfId="0" applyFont="1" applyBorder="1" applyAlignment="1">
      <alignment horizontal="center" vertical="center"/>
    </xf>
    <xf numFmtId="0" fontId="45" fillId="5" borderId="21" xfId="0" applyFont="1" applyFill="1" applyBorder="1" applyAlignment="1">
      <alignment horizontal="center" vertical="center"/>
    </xf>
    <xf numFmtId="0" fontId="45" fillId="5" borderId="22" xfId="0" applyFont="1" applyFill="1" applyBorder="1" applyAlignment="1">
      <alignment horizontal="center" vertical="center"/>
    </xf>
    <xf numFmtId="0" fontId="45" fillId="5" borderId="23" xfId="0" applyFont="1" applyFill="1" applyBorder="1" applyAlignment="1">
      <alignment horizontal="center" vertical="center" wrapText="1"/>
    </xf>
    <xf numFmtId="0" fontId="45" fillId="5" borderId="21" xfId="0" applyFont="1" applyFill="1" applyBorder="1" applyAlignment="1">
      <alignment horizontal="center" vertical="center" wrapText="1"/>
    </xf>
    <xf numFmtId="0" fontId="45" fillId="5" borderId="22" xfId="0" applyFont="1" applyFill="1" applyBorder="1" applyAlignment="1">
      <alignment horizontal="center" vertical="center" wrapText="1"/>
    </xf>
    <xf numFmtId="0" fontId="30" fillId="11" borderId="24" xfId="0" applyFont="1" applyFill="1" applyBorder="1" applyAlignment="1">
      <alignment horizontal="center" vertical="center" wrapText="1"/>
    </xf>
    <xf numFmtId="0" fontId="30" fillId="11" borderId="18" xfId="0" applyFont="1" applyFill="1" applyBorder="1" applyAlignment="1">
      <alignment horizontal="center" vertical="center" wrapText="1"/>
    </xf>
    <xf numFmtId="0" fontId="30" fillId="11" borderId="25" xfId="0" applyFont="1" applyFill="1" applyBorder="1" applyAlignment="1">
      <alignment horizontal="center" vertical="center" wrapText="1"/>
    </xf>
    <xf numFmtId="0" fontId="43" fillId="5" borderId="3" xfId="0" applyFont="1" applyFill="1" applyBorder="1" applyAlignment="1">
      <alignment horizontal="left" vertical="center"/>
    </xf>
    <xf numFmtId="0" fontId="39" fillId="0" borderId="10" xfId="0" applyFont="1" applyBorder="1" applyAlignment="1">
      <alignment horizontal="center" vertical="center" wrapText="1"/>
    </xf>
    <xf numFmtId="0" fontId="39" fillId="0" borderId="8" xfId="0" applyFont="1" applyBorder="1" applyAlignment="1">
      <alignment horizontal="center" vertical="center" wrapText="1"/>
    </xf>
    <xf numFmtId="0" fontId="19" fillId="5" borderId="34" xfId="0" applyFont="1" applyFill="1" applyBorder="1" applyAlignment="1">
      <alignment horizontal="center" vertical="center"/>
    </xf>
    <xf numFmtId="0" fontId="19" fillId="5" borderId="35" xfId="0" applyFont="1" applyFill="1" applyBorder="1" applyAlignment="1">
      <alignment horizontal="center" vertical="center"/>
    </xf>
    <xf numFmtId="0" fontId="19" fillId="5" borderId="36" xfId="0" applyFont="1" applyFill="1" applyBorder="1" applyAlignment="1">
      <alignment horizontal="center" vertical="center"/>
    </xf>
    <xf numFmtId="0" fontId="19" fillId="5" borderId="37" xfId="0" applyFont="1" applyFill="1" applyBorder="1" applyAlignment="1">
      <alignment horizontal="center" vertical="center"/>
    </xf>
    <xf numFmtId="0" fontId="19" fillId="5" borderId="38" xfId="0" applyFont="1" applyFill="1" applyBorder="1" applyAlignment="1">
      <alignment horizontal="center" vertical="center"/>
    </xf>
    <xf numFmtId="0" fontId="19" fillId="5" borderId="39" xfId="0" applyFont="1" applyFill="1" applyBorder="1" applyAlignment="1">
      <alignment horizontal="center" vertical="center"/>
    </xf>
    <xf numFmtId="0" fontId="0" fillId="17" borderId="1" xfId="0" applyFill="1" applyBorder="1" applyAlignment="1">
      <alignment horizontal="center" wrapText="1"/>
    </xf>
    <xf numFmtId="0" fontId="0" fillId="2" borderId="1" xfId="0" applyFill="1" applyBorder="1" applyAlignment="1">
      <alignment horizontal="center" wrapText="1"/>
    </xf>
    <xf numFmtId="0" fontId="50" fillId="2" borderId="1" xfId="0" applyFont="1" applyFill="1" applyBorder="1" applyAlignment="1">
      <alignment horizontal="left" vertical="top" wrapText="1"/>
    </xf>
    <xf numFmtId="0" fontId="18" fillId="14" borderId="1" xfId="0" applyFont="1" applyFill="1" applyBorder="1" applyAlignment="1">
      <alignment horizontal="center" vertical="center" wrapText="1"/>
    </xf>
    <xf numFmtId="0" fontId="19" fillId="5" borderId="0" xfId="0" applyFont="1" applyFill="1" applyBorder="1" applyAlignment="1">
      <alignment horizontal="center" vertical="center"/>
    </xf>
    <xf numFmtId="0" fontId="19" fillId="5" borderId="29" xfId="0" applyFont="1" applyFill="1" applyBorder="1" applyAlignment="1">
      <alignment horizontal="center" vertical="center"/>
    </xf>
    <xf numFmtId="0" fontId="20" fillId="9" borderId="8" xfId="0" applyFont="1" applyFill="1" applyBorder="1" applyAlignment="1">
      <alignment horizontal="center" vertical="center" wrapText="1"/>
    </xf>
    <xf numFmtId="0" fontId="20" fillId="9" borderId="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5" fillId="5" borderId="6" xfId="0" applyFont="1" applyFill="1" applyBorder="1" applyAlignment="1">
      <alignment horizontal="center" vertical="center" textRotation="255"/>
    </xf>
    <xf numFmtId="0" fontId="5" fillId="5" borderId="1" xfId="0" applyFont="1" applyFill="1" applyBorder="1" applyAlignment="1">
      <alignment horizontal="center" vertical="center" textRotation="255"/>
    </xf>
    <xf numFmtId="0" fontId="5" fillId="5" borderId="5" xfId="0" applyFont="1" applyFill="1" applyBorder="1" applyAlignment="1">
      <alignment horizontal="center" vertical="center" textRotation="255"/>
    </xf>
    <xf numFmtId="0" fontId="0" fillId="9" borderId="31" xfId="0" applyFont="1" applyFill="1" applyBorder="1" applyAlignment="1">
      <alignment horizontal="center" vertical="center" wrapText="1"/>
    </xf>
    <xf numFmtId="0" fontId="0" fillId="9" borderId="10" xfId="0" applyFont="1" applyFill="1" applyBorder="1" applyAlignment="1">
      <alignment horizontal="center" vertical="center" wrapText="1"/>
    </xf>
    <xf numFmtId="0" fontId="0" fillId="9" borderId="32"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9" borderId="9" xfId="0" applyFont="1" applyFill="1" applyBorder="1" applyAlignment="1">
      <alignment horizontal="center" vertical="center" wrapText="1"/>
    </xf>
    <xf numFmtId="0" fontId="0" fillId="9" borderId="7"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10"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8" xfId="0" applyFont="1" applyFill="1" applyBorder="1" applyAlignment="1">
      <alignment horizontal="center" vertical="center" wrapText="1"/>
    </xf>
    <xf numFmtId="49" fontId="21" fillId="5" borderId="30"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0" fontId="0" fillId="2" borderId="1" xfId="0" applyFill="1" applyBorder="1" applyAlignment="1">
      <alignment vertical="center" wrapText="1"/>
    </xf>
    <xf numFmtId="9" fontId="0" fillId="3" borderId="0" xfId="2" applyFont="1" applyFill="1" applyBorder="1" applyAlignment="1">
      <alignment horizontal="center" vertical="center"/>
    </xf>
    <xf numFmtId="0" fontId="0" fillId="9" borderId="31" xfId="0" applyFill="1" applyBorder="1" applyAlignment="1">
      <alignment horizontal="center" vertical="center" wrapText="1"/>
    </xf>
    <xf numFmtId="0" fontId="0" fillId="9" borderId="10" xfId="0" applyFill="1" applyBorder="1" applyAlignment="1">
      <alignment horizontal="center" vertical="center" wrapText="1"/>
    </xf>
    <xf numFmtId="0" fontId="0" fillId="9" borderId="32" xfId="0" applyFill="1" applyBorder="1" applyAlignment="1">
      <alignment horizontal="center" vertical="center" wrapText="1"/>
    </xf>
    <xf numFmtId="0" fontId="0" fillId="9" borderId="8" xfId="0" applyFill="1"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0" fillId="3" borderId="0" xfId="0" applyFill="1" applyBorder="1" applyAlignment="1">
      <alignment horizontal="center"/>
    </xf>
    <xf numFmtId="0" fontId="0" fillId="3" borderId="0" xfId="0" applyFill="1" applyBorder="1" applyAlignment="1">
      <alignment horizontal="center" vertical="center"/>
    </xf>
    <xf numFmtId="0" fontId="23" fillId="4" borderId="1" xfId="0" applyFont="1" applyFill="1" applyBorder="1" applyAlignment="1">
      <alignment horizontal="center" vertical="center" wrapText="1"/>
    </xf>
    <xf numFmtId="0" fontId="23" fillId="9" borderId="1" xfId="0" applyFont="1" applyFill="1" applyBorder="1" applyAlignment="1">
      <alignment horizontal="center" vertical="center"/>
    </xf>
    <xf numFmtId="0" fontId="0" fillId="9" borderId="9" xfId="0" applyFill="1" applyBorder="1" applyAlignment="1">
      <alignment horizontal="center" vertical="center" wrapText="1"/>
    </xf>
    <xf numFmtId="0" fontId="0" fillId="9" borderId="7"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19" fillId="5" borderId="16" xfId="0" applyFont="1" applyFill="1" applyBorder="1" applyAlignment="1">
      <alignment horizontal="center" vertical="center"/>
    </xf>
    <xf numFmtId="0" fontId="19" fillId="5" borderId="20" xfId="0" applyFont="1" applyFill="1" applyBorder="1" applyAlignment="1">
      <alignment horizontal="center" vertical="center"/>
    </xf>
    <xf numFmtId="0" fontId="4" fillId="5" borderId="15" xfId="0" applyFont="1" applyFill="1" applyBorder="1" applyAlignment="1">
      <alignment horizontal="center" vertical="center"/>
    </xf>
    <xf numFmtId="0" fontId="48" fillId="12" borderId="1" xfId="0" applyFont="1" applyFill="1" applyBorder="1" applyAlignment="1">
      <alignment horizontal="center"/>
    </xf>
    <xf numFmtId="0" fontId="48" fillId="0" borderId="0" xfId="0" applyFont="1" applyBorder="1" applyAlignment="1">
      <alignment horizont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2" xfId="0" applyFont="1" applyBorder="1" applyAlignment="1">
      <alignment vertical="center"/>
    </xf>
    <xf numFmtId="0" fontId="49" fillId="0" borderId="3" xfId="0" applyFont="1" applyBorder="1" applyAlignment="1">
      <alignment vertical="center"/>
    </xf>
    <xf numFmtId="0" fontId="49" fillId="0" borderId="4" xfId="0" applyFont="1" applyBorder="1" applyAlignment="1">
      <alignment vertical="center"/>
    </xf>
    <xf numFmtId="0" fontId="49" fillId="0" borderId="1" xfId="0" applyFont="1" applyBorder="1" applyAlignment="1">
      <alignment horizontal="center" vertical="center"/>
    </xf>
    <xf numFmtId="0" fontId="17" fillId="5" borderId="4"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8" xfId="0" applyFont="1" applyFill="1" applyBorder="1" applyAlignment="1">
      <alignment horizontal="center" vertical="center"/>
    </xf>
    <xf numFmtId="0" fontId="0" fillId="4" borderId="1" xfId="0" applyFill="1" applyBorder="1" applyAlignment="1">
      <alignment vertical="center" wrapText="1"/>
    </xf>
    <xf numFmtId="0" fontId="0" fillId="2" borderId="6" xfId="0" applyFill="1" applyBorder="1" applyAlignment="1">
      <alignment wrapText="1"/>
    </xf>
    <xf numFmtId="0" fontId="0" fillId="4" borderId="6" xfId="0" applyFill="1" applyBorder="1" applyAlignment="1">
      <alignment vertical="center" wrapText="1"/>
    </xf>
    <xf numFmtId="0" fontId="48" fillId="6" borderId="1" xfId="0" applyFont="1" applyFill="1" applyBorder="1" applyAlignment="1">
      <alignment horizontal="center"/>
    </xf>
    <xf numFmtId="0" fontId="48" fillId="13" borderId="1" xfId="0" applyFont="1" applyFill="1" applyBorder="1" applyAlignment="1">
      <alignment horizontal="center"/>
    </xf>
    <xf numFmtId="9" fontId="48" fillId="12" borderId="1" xfId="2" applyFont="1" applyFill="1" applyBorder="1" applyAlignment="1">
      <alignment horizontal="center"/>
    </xf>
    <xf numFmtId="9" fontId="48" fillId="6" borderId="1" xfId="2" applyFont="1" applyFill="1" applyBorder="1" applyAlignment="1">
      <alignment horizontal="center"/>
    </xf>
    <xf numFmtId="9" fontId="48" fillId="7" borderId="1" xfId="2" applyFont="1" applyFill="1" applyBorder="1" applyAlignment="1">
      <alignment horizontal="center"/>
    </xf>
    <xf numFmtId="0" fontId="49" fillId="13" borderId="1" xfId="0" applyFont="1" applyFill="1" applyBorder="1" applyAlignment="1">
      <alignment horizontal="center"/>
    </xf>
    <xf numFmtId="0" fontId="49" fillId="0" borderId="1" xfId="0" applyFont="1" applyBorder="1" applyAlignment="1">
      <alignment horizontal="center"/>
    </xf>
    <xf numFmtId="0" fontId="48" fillId="8" borderId="1" xfId="0" applyFont="1" applyFill="1" applyBorder="1" applyAlignment="1">
      <alignment horizontal="center"/>
    </xf>
    <xf numFmtId="0" fontId="48" fillId="3" borderId="1" xfId="0" applyFont="1" applyFill="1" applyBorder="1" applyAlignment="1">
      <alignment horizontal="center"/>
    </xf>
    <xf numFmtId="0" fontId="49" fillId="12" borderId="1" xfId="0" applyFont="1" applyFill="1" applyBorder="1" applyAlignment="1">
      <alignment horizontal="center"/>
    </xf>
    <xf numFmtId="0" fontId="49" fillId="6" borderId="1" xfId="0" applyFont="1" applyFill="1" applyBorder="1" applyAlignment="1">
      <alignment horizontal="center"/>
    </xf>
    <xf numFmtId="9" fontId="48" fillId="3" borderId="1" xfId="0" applyNumberFormat="1" applyFont="1" applyFill="1" applyBorder="1" applyAlignment="1">
      <alignment horizontal="center"/>
    </xf>
    <xf numFmtId="9" fontId="48" fillId="16" borderId="1" xfId="2" applyFont="1" applyFill="1" applyBorder="1" applyAlignment="1">
      <alignment horizontal="center"/>
    </xf>
    <xf numFmtId="0" fontId="49" fillId="8" borderId="1" xfId="0" applyFont="1" applyFill="1" applyBorder="1" applyAlignment="1">
      <alignment horizontal="center"/>
    </xf>
    <xf numFmtId="0" fontId="23" fillId="2" borderId="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0" xfId="0" applyFont="1" applyFill="1" applyBorder="1" applyAlignment="1">
      <alignment horizontal="center" vertical="center"/>
    </xf>
    <xf numFmtId="9" fontId="48" fillId="13" borderId="1" xfId="0" applyNumberFormat="1" applyFont="1" applyFill="1" applyBorder="1" applyAlignment="1">
      <alignment horizontal="center"/>
    </xf>
    <xf numFmtId="9" fontId="48" fillId="8" borderId="1" xfId="0" applyNumberFormat="1" applyFont="1" applyFill="1" applyBorder="1" applyAlignment="1">
      <alignment horizontal="center"/>
    </xf>
    <xf numFmtId="9" fontId="48" fillId="12" borderId="1" xfId="0" applyNumberFormat="1" applyFont="1" applyFill="1" applyBorder="1" applyAlignment="1">
      <alignment horizontal="center"/>
    </xf>
    <xf numFmtId="0" fontId="49" fillId="0" borderId="1" xfId="0" applyFont="1" applyBorder="1" applyAlignment="1">
      <alignment vertical="center"/>
    </xf>
    <xf numFmtId="9" fontId="48" fillId="6" borderId="1" xfId="0" applyNumberFormat="1" applyFont="1" applyFill="1" applyBorder="1" applyAlignment="1">
      <alignment horizontal="center"/>
    </xf>
    <xf numFmtId="0" fontId="50" fillId="4" borderId="1" xfId="0" applyFont="1" applyFill="1" applyBorder="1" applyAlignment="1">
      <alignment vertical="center" wrapText="1"/>
    </xf>
    <xf numFmtId="0" fontId="17" fillId="5" borderId="1" xfId="0" applyFont="1" applyFill="1" applyBorder="1" applyAlignment="1">
      <alignment horizontal="center" vertical="center" wrapText="1"/>
    </xf>
    <xf numFmtId="0" fontId="19" fillId="5" borderId="15" xfId="0" applyFont="1" applyFill="1" applyBorder="1" applyAlignment="1">
      <alignment horizontal="center" vertical="center"/>
    </xf>
    <xf numFmtId="0" fontId="35" fillId="0" borderId="1" xfId="0" applyFont="1" applyBorder="1" applyAlignment="1">
      <alignment horizontal="center" vertical="center"/>
    </xf>
    <xf numFmtId="0" fontId="35" fillId="0" borderId="2"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2" xfId="0" applyFont="1" applyBorder="1" applyAlignment="1">
      <alignment vertical="center"/>
    </xf>
    <xf numFmtId="0" fontId="35" fillId="0" borderId="3" xfId="0" applyFont="1" applyBorder="1" applyAlignment="1">
      <alignment vertical="center"/>
    </xf>
    <xf numFmtId="0" fontId="35" fillId="0" borderId="4" xfId="0" applyFont="1" applyBorder="1" applyAlignment="1">
      <alignment vertical="center"/>
    </xf>
    <xf numFmtId="0" fontId="17" fillId="3" borderId="0" xfId="0" applyFont="1" applyFill="1" applyBorder="1" applyAlignment="1">
      <alignment horizontal="center" vertical="center"/>
    </xf>
    <xf numFmtId="0" fontId="50" fillId="12" borderId="1" xfId="0" applyFont="1" applyFill="1" applyBorder="1" applyAlignment="1">
      <alignment horizontal="center"/>
    </xf>
    <xf numFmtId="0" fontId="50" fillId="6" borderId="1" xfId="0" applyFont="1" applyFill="1" applyBorder="1" applyAlignment="1">
      <alignment horizontal="center"/>
    </xf>
    <xf numFmtId="0" fontId="50" fillId="0" borderId="1" xfId="0" applyFont="1" applyBorder="1" applyAlignment="1">
      <alignment horizontal="center"/>
    </xf>
    <xf numFmtId="9" fontId="48" fillId="3" borderId="1" xfId="2" applyFont="1" applyFill="1" applyBorder="1" applyAlignment="1">
      <alignment horizontal="center"/>
    </xf>
    <xf numFmtId="0" fontId="50" fillId="13" borderId="1" xfId="0" applyFont="1" applyFill="1" applyBorder="1" applyAlignment="1">
      <alignment horizontal="center"/>
    </xf>
    <xf numFmtId="0" fontId="50" fillId="8" borderId="1" xfId="0" applyFont="1" applyFill="1" applyBorder="1" applyAlignment="1">
      <alignment horizontal="center"/>
    </xf>
    <xf numFmtId="9" fontId="48" fillId="8" borderId="1" xfId="2" applyFont="1" applyFill="1" applyBorder="1" applyAlignment="1">
      <alignment horizontal="center"/>
    </xf>
    <xf numFmtId="0" fontId="35" fillId="0" borderId="1" xfId="0" applyFont="1" applyBorder="1" applyAlignment="1">
      <alignment vertical="center"/>
    </xf>
    <xf numFmtId="0" fontId="22" fillId="5" borderId="1" xfId="0" applyFont="1" applyFill="1" applyBorder="1" applyAlignment="1">
      <alignment horizontal="center" vertical="center"/>
    </xf>
    <xf numFmtId="9" fontId="48" fillId="13" borderId="1" xfId="2" applyFont="1" applyFill="1" applyBorder="1" applyAlignment="1">
      <alignment horizontal="center"/>
    </xf>
    <xf numFmtId="0" fontId="0" fillId="4" borderId="2" xfId="0" applyFill="1" applyBorder="1" applyAlignment="1">
      <alignment horizontal="left" vertical="center" wrapText="1"/>
    </xf>
    <xf numFmtId="0" fontId="0" fillId="4" borderId="4" xfId="0" applyFill="1" applyBorder="1" applyAlignment="1">
      <alignment horizontal="left" vertical="center" wrapText="1"/>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1" xfId="0" applyFont="1" applyFill="1" applyBorder="1" applyAlignment="1">
      <alignment horizontal="center" vertical="center"/>
    </xf>
    <xf numFmtId="0" fontId="0" fillId="4" borderId="2" xfId="0" applyFill="1" applyBorder="1" applyAlignment="1">
      <alignment horizontal="left" wrapText="1"/>
    </xf>
    <xf numFmtId="0" fontId="0" fillId="4" borderId="4" xfId="0" applyFill="1" applyBorder="1" applyAlignment="1">
      <alignment horizontal="left" wrapText="1"/>
    </xf>
    <xf numFmtId="0" fontId="0" fillId="0" borderId="1" xfId="0" applyBorder="1" applyAlignment="1">
      <alignment horizontal="left" wrapText="1"/>
    </xf>
    <xf numFmtId="0" fontId="39" fillId="3" borderId="0" xfId="0" applyFont="1" applyFill="1" applyBorder="1" applyAlignment="1">
      <alignment horizontal="center" vertical="center" wrapText="1"/>
    </xf>
    <xf numFmtId="0" fontId="0" fillId="0" borderId="2" xfId="0" applyBorder="1" applyAlignment="1">
      <alignment horizontal="left" wrapText="1"/>
    </xf>
    <xf numFmtId="0" fontId="0" fillId="0" borderId="3" xfId="0" applyBorder="1" applyAlignment="1">
      <alignment horizontal="left" wrapText="1"/>
    </xf>
    <xf numFmtId="0" fontId="0" fillId="0" borderId="4" xfId="0" applyBorder="1" applyAlignment="1">
      <alignment horizontal="left" wrapText="1"/>
    </xf>
    <xf numFmtId="0" fontId="0" fillId="2" borderId="2" xfId="0" applyFill="1" applyBorder="1" applyAlignment="1">
      <alignment horizontal="left" wrapText="1"/>
    </xf>
    <xf numFmtId="0" fontId="0" fillId="2" borderId="4" xfId="0" applyFill="1" applyBorder="1" applyAlignment="1">
      <alignment horizontal="left" wrapText="1"/>
    </xf>
    <xf numFmtId="0" fontId="0" fillId="2" borderId="2" xfId="0" applyFill="1" applyBorder="1" applyAlignment="1">
      <alignment horizontal="left" vertical="center" wrapText="1"/>
    </xf>
    <xf numFmtId="0" fontId="0" fillId="2" borderId="4" xfId="0" applyFill="1" applyBorder="1" applyAlignment="1">
      <alignment horizontal="left" vertical="center" wrapText="1"/>
    </xf>
    <xf numFmtId="0" fontId="0" fillId="2" borderId="6" xfId="0" applyFill="1" applyBorder="1" applyAlignment="1">
      <alignment vertical="center" wrapText="1"/>
    </xf>
    <xf numFmtId="0" fontId="49" fillId="6" borderId="2" xfId="0" applyFont="1" applyFill="1" applyBorder="1" applyAlignment="1">
      <alignment horizontal="center"/>
    </xf>
    <xf numFmtId="0" fontId="49" fillId="6" borderId="3" xfId="0" applyFont="1" applyFill="1" applyBorder="1" applyAlignment="1">
      <alignment horizontal="center"/>
    </xf>
    <xf numFmtId="0" fontId="49" fillId="6" borderId="4" xfId="0" applyFont="1" applyFill="1" applyBorder="1"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49" fillId="12" borderId="2" xfId="0" applyFont="1" applyFill="1" applyBorder="1" applyAlignment="1">
      <alignment horizontal="center"/>
    </xf>
    <xf numFmtId="0" fontId="49" fillId="12" borderId="3" xfId="0" applyFont="1" applyFill="1" applyBorder="1" applyAlignment="1">
      <alignment horizontal="center"/>
    </xf>
    <xf numFmtId="0" fontId="49" fillId="12" borderId="4" xfId="0" applyFont="1" applyFill="1" applyBorder="1" applyAlignment="1">
      <alignment horizontal="center"/>
    </xf>
    <xf numFmtId="0" fontId="48" fillId="12" borderId="2" xfId="0" applyFont="1" applyFill="1" applyBorder="1" applyAlignment="1">
      <alignment horizontal="center"/>
    </xf>
    <xf numFmtId="0" fontId="48" fillId="12" borderId="3" xfId="0" applyFont="1" applyFill="1" applyBorder="1" applyAlignment="1">
      <alignment horizontal="center"/>
    </xf>
    <xf numFmtId="0" fontId="48" fillId="12" borderId="4" xfId="0" applyFont="1" applyFill="1" applyBorder="1" applyAlignment="1">
      <alignment horizontal="center"/>
    </xf>
    <xf numFmtId="9" fontId="48" fillId="12" borderId="2" xfId="2" applyFont="1" applyFill="1" applyBorder="1" applyAlignment="1">
      <alignment horizontal="center"/>
    </xf>
    <xf numFmtId="9" fontId="48" fillId="12" borderId="3" xfId="2" applyFont="1" applyFill="1" applyBorder="1" applyAlignment="1">
      <alignment horizontal="center"/>
    </xf>
    <xf numFmtId="9" fontId="48" fillId="12" borderId="4" xfId="2" applyFont="1" applyFill="1" applyBorder="1" applyAlignment="1">
      <alignment horizontal="center"/>
    </xf>
    <xf numFmtId="0" fontId="49" fillId="8" borderId="2" xfId="0" applyFont="1" applyFill="1" applyBorder="1" applyAlignment="1">
      <alignment horizontal="center" vertical="center"/>
    </xf>
    <xf numFmtId="0" fontId="49" fillId="8" borderId="3" xfId="0" applyFont="1" applyFill="1" applyBorder="1" applyAlignment="1">
      <alignment horizontal="center" vertical="center"/>
    </xf>
    <xf numFmtId="0" fontId="49" fillId="8" borderId="4" xfId="0" applyFont="1" applyFill="1" applyBorder="1" applyAlignment="1">
      <alignment horizontal="center" vertical="center"/>
    </xf>
    <xf numFmtId="9" fontId="48" fillId="8" borderId="2" xfId="2" applyFont="1" applyFill="1" applyBorder="1" applyAlignment="1">
      <alignment horizontal="center"/>
    </xf>
    <xf numFmtId="9" fontId="48" fillId="8" borderId="3" xfId="2" applyFont="1" applyFill="1" applyBorder="1" applyAlignment="1">
      <alignment horizontal="center"/>
    </xf>
    <xf numFmtId="9" fontId="48" fillId="8" borderId="4" xfId="2" applyFont="1" applyFill="1" applyBorder="1" applyAlignment="1">
      <alignment horizontal="center"/>
    </xf>
    <xf numFmtId="0" fontId="48" fillId="6" borderId="2" xfId="0" applyFont="1" applyFill="1" applyBorder="1" applyAlignment="1">
      <alignment horizontal="center"/>
    </xf>
    <xf numFmtId="0" fontId="48" fillId="6" borderId="3" xfId="0" applyFont="1" applyFill="1" applyBorder="1" applyAlignment="1">
      <alignment horizontal="center"/>
    </xf>
    <xf numFmtId="0" fontId="48" fillId="6" borderId="4" xfId="0" applyFont="1" applyFill="1" applyBorder="1" applyAlignment="1">
      <alignment horizontal="center"/>
    </xf>
    <xf numFmtId="9" fontId="48" fillId="6" borderId="2" xfId="2" applyFont="1" applyFill="1" applyBorder="1" applyAlignment="1">
      <alignment horizontal="center"/>
    </xf>
    <xf numFmtId="9" fontId="48" fillId="6" borderId="3" xfId="2" applyFont="1" applyFill="1" applyBorder="1" applyAlignment="1">
      <alignment horizontal="center"/>
    </xf>
    <xf numFmtId="9" fontId="48" fillId="6" borderId="4" xfId="2" applyFont="1" applyFill="1" applyBorder="1" applyAlignment="1">
      <alignment horizontal="center"/>
    </xf>
    <xf numFmtId="9" fontId="48" fillId="7" borderId="2" xfId="2" applyFont="1" applyFill="1" applyBorder="1" applyAlignment="1">
      <alignment horizontal="center"/>
    </xf>
    <xf numFmtId="9" fontId="48" fillId="7" borderId="3" xfId="2" applyFont="1" applyFill="1" applyBorder="1" applyAlignment="1">
      <alignment horizontal="center"/>
    </xf>
    <xf numFmtId="9" fontId="48" fillId="7" borderId="4" xfId="2" applyFont="1" applyFill="1" applyBorder="1" applyAlignment="1">
      <alignment horizontal="center"/>
    </xf>
    <xf numFmtId="0" fontId="0" fillId="3" borderId="0" xfId="0" applyFill="1" applyBorder="1" applyAlignment="1">
      <alignment horizontal="left" vertical="center" wrapText="1"/>
    </xf>
    <xf numFmtId="0" fontId="0" fillId="4" borderId="1" xfId="0" applyFill="1" applyBorder="1" applyAlignment="1">
      <alignment horizontal="left" vertical="center" wrapText="1"/>
    </xf>
    <xf numFmtId="0" fontId="17" fillId="5" borderId="5"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48" fillId="8" borderId="2" xfId="0" applyFont="1" applyFill="1" applyBorder="1" applyAlignment="1">
      <alignment horizontal="center"/>
    </xf>
    <xf numFmtId="0" fontId="48" fillId="8" borderId="3" xfId="0" applyFont="1" applyFill="1" applyBorder="1" applyAlignment="1">
      <alignment horizontal="center"/>
    </xf>
    <xf numFmtId="0" fontId="48" fillId="8" borderId="4" xfId="0" applyFont="1" applyFill="1" applyBorder="1" applyAlignment="1">
      <alignment horizontal="center"/>
    </xf>
    <xf numFmtId="0" fontId="49" fillId="8" borderId="2" xfId="0" applyFont="1" applyFill="1" applyBorder="1" applyAlignment="1">
      <alignment horizontal="center"/>
    </xf>
    <xf numFmtId="0" fontId="49" fillId="8" borderId="3" xfId="0" applyFont="1" applyFill="1" applyBorder="1" applyAlignment="1">
      <alignment horizontal="center"/>
    </xf>
    <xf numFmtId="0" fontId="49" fillId="8" borderId="4" xfId="0" applyFont="1" applyFill="1" applyBorder="1" applyAlignment="1">
      <alignment horizontal="center"/>
    </xf>
    <xf numFmtId="0" fontId="48" fillId="13" borderId="2" xfId="0" applyFont="1" applyFill="1" applyBorder="1" applyAlignment="1">
      <alignment horizontal="center"/>
    </xf>
    <xf numFmtId="0" fontId="48" fillId="13" borderId="3" xfId="0" applyFont="1" applyFill="1" applyBorder="1" applyAlignment="1">
      <alignment horizontal="center"/>
    </xf>
    <xf numFmtId="0" fontId="48" fillId="13" borderId="4" xfId="0" applyFont="1" applyFill="1" applyBorder="1" applyAlignment="1">
      <alignment horizontal="center"/>
    </xf>
    <xf numFmtId="0" fontId="49" fillId="13" borderId="2" xfId="0" applyFont="1" applyFill="1" applyBorder="1" applyAlignment="1">
      <alignment horizontal="center"/>
    </xf>
    <xf numFmtId="0" fontId="49" fillId="13" borderId="3" xfId="0" applyFont="1" applyFill="1" applyBorder="1" applyAlignment="1">
      <alignment horizontal="center"/>
    </xf>
    <xf numFmtId="0" fontId="49" fillId="13" borderId="4" xfId="0" applyFont="1" applyFill="1" applyBorder="1" applyAlignment="1">
      <alignment horizontal="center"/>
    </xf>
    <xf numFmtId="0" fontId="0" fillId="3" borderId="0" xfId="0" applyFill="1" applyBorder="1" applyAlignment="1">
      <alignment vertical="center" wrapText="1"/>
    </xf>
    <xf numFmtId="0" fontId="48" fillId="0" borderId="15" xfId="0" applyFont="1" applyBorder="1" applyAlignment="1">
      <alignment horizontal="center"/>
    </xf>
    <xf numFmtId="0" fontId="23" fillId="2" borderId="7" xfId="0" applyFont="1" applyFill="1" applyBorder="1" applyAlignment="1">
      <alignment horizontal="center" vertical="center" wrapText="1"/>
    </xf>
    <xf numFmtId="0" fontId="23" fillId="2" borderId="15" xfId="0" applyFont="1" applyFill="1" applyBorder="1" applyAlignment="1">
      <alignment horizontal="center" vertical="center" wrapText="1"/>
    </xf>
    <xf numFmtId="9" fontId="48" fillId="3" borderId="2" xfId="2" applyFont="1" applyFill="1" applyBorder="1" applyAlignment="1">
      <alignment horizontal="center"/>
    </xf>
    <xf numFmtId="9" fontId="48" fillId="3" borderId="3" xfId="2" applyFont="1" applyFill="1" applyBorder="1" applyAlignment="1">
      <alignment horizontal="center"/>
    </xf>
    <xf numFmtId="9" fontId="48" fillId="3" borderId="4" xfId="2" applyFont="1" applyFill="1" applyBorder="1" applyAlignment="1">
      <alignment horizontal="center"/>
    </xf>
    <xf numFmtId="0" fontId="0" fillId="4" borderId="2" xfId="0" applyFill="1" applyBorder="1" applyAlignment="1">
      <alignment vertical="center" wrapText="1"/>
    </xf>
    <xf numFmtId="0" fontId="0" fillId="4" borderId="4" xfId="0" applyFill="1" applyBorder="1" applyAlignment="1">
      <alignment vertical="center" wrapText="1"/>
    </xf>
    <xf numFmtId="9" fontId="48" fillId="13" borderId="2" xfId="2" applyFont="1" applyFill="1" applyBorder="1" applyAlignment="1">
      <alignment horizontal="center"/>
    </xf>
    <xf numFmtId="9" fontId="48" fillId="13" borderId="3" xfId="2" applyFont="1" applyFill="1" applyBorder="1" applyAlignment="1">
      <alignment horizontal="center"/>
    </xf>
    <xf numFmtId="9" fontId="48" fillId="13" borderId="4" xfId="2" applyFont="1" applyFill="1" applyBorder="1" applyAlignment="1">
      <alignment horizontal="center"/>
    </xf>
    <xf numFmtId="0" fontId="49" fillId="0" borderId="2" xfId="0" applyFont="1" applyBorder="1" applyAlignment="1">
      <alignment horizontal="center"/>
    </xf>
    <xf numFmtId="0" fontId="49" fillId="0" borderId="3" xfId="0" applyFont="1" applyBorder="1" applyAlignment="1">
      <alignment horizontal="center"/>
    </xf>
    <xf numFmtId="0" fontId="49" fillId="0" borderId="4" xfId="0" applyFont="1" applyBorder="1" applyAlignment="1">
      <alignment horizontal="center"/>
    </xf>
    <xf numFmtId="0" fontId="48" fillId="3" borderId="2" xfId="0" applyFont="1" applyFill="1" applyBorder="1" applyAlignment="1">
      <alignment horizontal="center"/>
    </xf>
    <xf numFmtId="0" fontId="48" fillId="3" borderId="3" xfId="0" applyFont="1" applyFill="1" applyBorder="1" applyAlignment="1">
      <alignment horizontal="center"/>
    </xf>
    <xf numFmtId="0" fontId="48" fillId="3" borderId="4" xfId="0" applyFont="1" applyFill="1" applyBorder="1" applyAlignment="1">
      <alignment horizontal="center"/>
    </xf>
    <xf numFmtId="0" fontId="0" fillId="0" borderId="9" xfId="0" applyBorder="1" applyAlignment="1">
      <alignment horizontal="left" vertical="center" wrapText="1"/>
    </xf>
    <xf numFmtId="0" fontId="0" fillId="0" borderId="14" xfId="0" applyBorder="1" applyAlignment="1">
      <alignment horizontal="left" vertical="center" wrapText="1"/>
    </xf>
    <xf numFmtId="0" fontId="0" fillId="0" borderId="10" xfId="0" applyBorder="1" applyAlignment="1">
      <alignment horizontal="left" vertical="center" wrapText="1"/>
    </xf>
    <xf numFmtId="0" fontId="0" fillId="2" borderId="1" xfId="0" applyFill="1" applyBorder="1" applyAlignment="1">
      <alignment horizontal="left" vertical="center" wrapText="1"/>
    </xf>
    <xf numFmtId="0" fontId="0" fillId="2" borderId="2" xfId="0" applyFill="1" applyBorder="1" applyAlignment="1">
      <alignment vertical="center" wrapText="1"/>
    </xf>
    <xf numFmtId="0" fontId="0" fillId="2" borderId="4" xfId="0" applyFill="1" applyBorder="1" applyAlignment="1">
      <alignment vertical="center" wrapText="1"/>
    </xf>
    <xf numFmtId="0" fontId="0" fillId="2" borderId="2" xfId="0" applyFill="1" applyBorder="1" applyAlignment="1">
      <alignment horizontal="left" vertical="center"/>
    </xf>
    <xf numFmtId="0" fontId="0" fillId="2" borderId="4" xfId="0" applyFill="1" applyBorder="1" applyAlignment="1">
      <alignment horizontal="left" vertical="center"/>
    </xf>
    <xf numFmtId="0" fontId="17" fillId="3" borderId="0" xfId="0" applyFont="1" applyFill="1" applyBorder="1" applyAlignment="1">
      <alignment horizontal="center" vertical="center" wrapText="1"/>
    </xf>
    <xf numFmtId="0" fontId="0" fillId="4" borderId="1" xfId="0" applyFill="1" applyBorder="1" applyAlignment="1">
      <alignment horizontal="left" wrapText="1"/>
    </xf>
    <xf numFmtId="0" fontId="48" fillId="6" borderId="2"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4" xfId="0" applyFont="1" applyFill="1" applyBorder="1" applyAlignment="1">
      <alignment horizontal="center" vertical="center"/>
    </xf>
    <xf numFmtId="0" fontId="48" fillId="12" borderId="2" xfId="0" applyFont="1" applyFill="1" applyBorder="1" applyAlignment="1">
      <alignment horizontal="center" vertical="center"/>
    </xf>
    <xf numFmtId="0" fontId="48" fillId="12" borderId="3" xfId="0" applyFont="1" applyFill="1" applyBorder="1" applyAlignment="1">
      <alignment horizontal="center" vertical="center"/>
    </xf>
    <xf numFmtId="0" fontId="48" fillId="12" borderId="4" xfId="0" applyFont="1" applyFill="1" applyBorder="1" applyAlignment="1">
      <alignment horizontal="center" vertical="center"/>
    </xf>
    <xf numFmtId="0" fontId="0" fillId="2" borderId="5" xfId="0" applyFont="1" applyFill="1" applyBorder="1" applyAlignment="1">
      <alignment horizontal="center" vertical="center" wrapText="1"/>
    </xf>
    <xf numFmtId="0" fontId="0" fillId="2" borderId="6" xfId="0" applyFont="1" applyFill="1" applyBorder="1" applyAlignment="1">
      <alignment horizontal="center" vertical="center" wrapText="1"/>
    </xf>
    <xf numFmtId="0" fontId="48" fillId="3" borderId="0" xfId="0" applyFont="1" applyFill="1" applyBorder="1" applyAlignment="1">
      <alignment horizontal="center"/>
    </xf>
    <xf numFmtId="0" fontId="4" fillId="3" borderId="0" xfId="0" applyFont="1" applyFill="1" applyBorder="1" applyAlignment="1">
      <alignment horizontal="center" vertical="center"/>
    </xf>
    <xf numFmtId="0" fontId="48" fillId="13" borderId="2" xfId="0" applyFont="1" applyFill="1" applyBorder="1" applyAlignment="1">
      <alignment horizontal="center" vertical="center"/>
    </xf>
    <xf numFmtId="0" fontId="48" fillId="13" borderId="3" xfId="0" applyFont="1" applyFill="1" applyBorder="1" applyAlignment="1">
      <alignment horizontal="center" vertical="center"/>
    </xf>
    <xf numFmtId="0" fontId="48" fillId="13" borderId="4" xfId="0" applyFont="1" applyFill="1" applyBorder="1" applyAlignment="1">
      <alignment horizontal="center" vertical="center"/>
    </xf>
    <xf numFmtId="0" fontId="48" fillId="8" borderId="2" xfId="0" applyFont="1" applyFill="1" applyBorder="1" applyAlignment="1">
      <alignment horizontal="center" vertical="center"/>
    </xf>
    <xf numFmtId="0" fontId="48" fillId="8" borderId="3" xfId="0" applyFont="1" applyFill="1" applyBorder="1" applyAlignment="1">
      <alignment horizontal="center" vertical="center"/>
    </xf>
    <xf numFmtId="0" fontId="48" fillId="8" borderId="4" xfId="0" applyFont="1" applyFill="1" applyBorder="1" applyAlignment="1">
      <alignment horizontal="center" vertical="center"/>
    </xf>
    <xf numFmtId="0" fontId="0" fillId="2" borderId="6" xfId="0" applyFill="1" applyBorder="1" applyAlignment="1">
      <alignment horizontal="left" wrapText="1"/>
    </xf>
    <xf numFmtId="0" fontId="0" fillId="4" borderId="2" xfId="0" applyFill="1" applyBorder="1" applyAlignment="1">
      <alignment horizontal="left" vertical="center"/>
    </xf>
    <xf numFmtId="0" fontId="0" fillId="4" borderId="4" xfId="0" applyFill="1" applyBorder="1" applyAlignment="1">
      <alignment horizontal="left" vertical="center"/>
    </xf>
    <xf numFmtId="0" fontId="49" fillId="3" borderId="0" xfId="0" applyFont="1" applyFill="1" applyBorder="1" applyAlignment="1">
      <alignment horizontal="center"/>
    </xf>
    <xf numFmtId="9" fontId="48" fillId="3" borderId="0" xfId="0" applyNumberFormat="1" applyFont="1" applyFill="1" applyBorder="1" applyAlignment="1">
      <alignment horizontal="center"/>
    </xf>
    <xf numFmtId="0" fontId="49" fillId="3" borderId="0" xfId="0" applyFont="1" applyFill="1" applyBorder="1" applyAlignment="1">
      <alignment horizontal="center" vertical="center"/>
    </xf>
    <xf numFmtId="0" fontId="49" fillId="3" borderId="0" xfId="0" applyFont="1" applyFill="1" applyBorder="1" applyAlignment="1">
      <alignment vertical="center"/>
    </xf>
    <xf numFmtId="0" fontId="0" fillId="3" borderId="6" xfId="0" applyFill="1" applyBorder="1" applyAlignment="1">
      <alignment horizontal="center" vertical="center"/>
    </xf>
    <xf numFmtId="9" fontId="0" fillId="3" borderId="6" xfId="2" applyFont="1" applyFill="1" applyBorder="1" applyAlignment="1">
      <alignment horizontal="center" vertical="center"/>
    </xf>
    <xf numFmtId="0" fontId="17" fillId="5" borderId="14"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0" fillId="9" borderId="1" xfId="0" applyFill="1" applyBorder="1" applyAlignment="1">
      <alignment vertical="center" wrapText="1"/>
    </xf>
    <xf numFmtId="0" fontId="0" fillId="2" borderId="6" xfId="0" applyFill="1" applyBorder="1" applyAlignment="1">
      <alignment horizontal="left" vertical="center" wrapText="1"/>
    </xf>
    <xf numFmtId="0" fontId="0" fillId="9" borderId="1" xfId="0" applyFill="1" applyBorder="1" applyAlignment="1">
      <alignment horizontal="left" vertical="center" wrapText="1"/>
    </xf>
    <xf numFmtId="9" fontId="48" fillId="16" borderId="2" xfId="2" applyFont="1" applyFill="1" applyBorder="1" applyAlignment="1">
      <alignment horizontal="center"/>
    </xf>
    <xf numFmtId="9" fontId="48" fillId="16" borderId="3" xfId="2" applyFont="1" applyFill="1" applyBorder="1" applyAlignment="1">
      <alignment horizontal="center"/>
    </xf>
    <xf numFmtId="9" fontId="48" fillId="16" borderId="4" xfId="2" applyFont="1" applyFill="1" applyBorder="1" applyAlignment="1">
      <alignment horizontal="center"/>
    </xf>
    <xf numFmtId="0" fontId="42"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0" fillId="4" borderId="1" xfId="0" applyFill="1" applyBorder="1" applyAlignment="1">
      <alignment vertical="top" wrapText="1"/>
    </xf>
    <xf numFmtId="0" fontId="0" fillId="4" borderId="2" xfId="0" applyFill="1" applyBorder="1" applyAlignment="1">
      <alignment horizontal="left" vertical="top" wrapText="1"/>
    </xf>
    <xf numFmtId="0" fontId="0" fillId="4" borderId="4" xfId="0" applyFill="1" applyBorder="1" applyAlignment="1">
      <alignment horizontal="left" vertical="top"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0" fillId="0" borderId="2" xfId="0" applyBorder="1" applyAlignment="1">
      <alignment horizontal="center"/>
    </xf>
    <xf numFmtId="0" fontId="0" fillId="0" borderId="4" xfId="0" applyBorder="1" applyAlignment="1">
      <alignment horizontal="center"/>
    </xf>
    <xf numFmtId="9" fontId="0" fillId="0" borderId="2" xfId="2" applyFont="1" applyBorder="1" applyAlignment="1">
      <alignment horizontal="center"/>
    </xf>
    <xf numFmtId="9" fontId="0" fillId="0" borderId="4" xfId="2" applyFont="1" applyBorder="1" applyAlignment="1">
      <alignment horizontal="center"/>
    </xf>
    <xf numFmtId="0" fontId="0" fillId="13" borderId="2" xfId="0" applyFill="1" applyBorder="1" applyAlignment="1">
      <alignment horizontal="center"/>
    </xf>
    <xf numFmtId="0" fontId="0" fillId="13" borderId="4" xfId="0" applyFill="1" applyBorder="1" applyAlignment="1">
      <alignment horizontal="center"/>
    </xf>
    <xf numFmtId="9" fontId="0" fillId="13" borderId="1" xfId="2" applyFont="1" applyFill="1" applyBorder="1" applyAlignment="1">
      <alignment horizontal="center"/>
    </xf>
    <xf numFmtId="0" fontId="0" fillId="8" borderId="2" xfId="0" applyFill="1" applyBorder="1" applyAlignment="1">
      <alignment horizontal="center"/>
    </xf>
    <xf numFmtId="0" fontId="0" fillId="8" borderId="4" xfId="0" applyFill="1" applyBorder="1" applyAlignment="1">
      <alignment horizontal="center"/>
    </xf>
    <xf numFmtId="9" fontId="0" fillId="8" borderId="1" xfId="2" applyFont="1" applyFill="1" applyBorder="1" applyAlignment="1">
      <alignment horizontal="center"/>
    </xf>
    <xf numFmtId="9" fontId="0" fillId="9" borderId="1" xfId="2" applyFont="1" applyFill="1" applyBorder="1" applyAlignment="1">
      <alignment horizontal="center" vertical="center"/>
    </xf>
    <xf numFmtId="0" fontId="6" fillId="3" borderId="1" xfId="0" applyFont="1" applyFill="1" applyBorder="1" applyAlignment="1">
      <alignment horizontal="center" vertical="center" wrapText="1"/>
    </xf>
    <xf numFmtId="0" fontId="0" fillId="9" borderId="1" xfId="0" applyFill="1" applyBorder="1" applyAlignment="1">
      <alignment horizontal="center"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10" fillId="9" borderId="9" xfId="0" applyFont="1" applyFill="1" applyBorder="1" applyAlignment="1">
      <alignment horizontal="center" vertical="center" wrapText="1"/>
    </xf>
    <xf numFmtId="0" fontId="10" fillId="9" borderId="14"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7"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11" fillId="3" borderId="5" xfId="0" applyFont="1" applyFill="1" applyBorder="1" applyAlignment="1">
      <alignment horizontal="center" vertical="center" textRotation="90" wrapText="1"/>
    </xf>
    <xf numFmtId="0" fontId="11" fillId="3" borderId="13" xfId="0" applyFont="1" applyFill="1" applyBorder="1" applyAlignment="1">
      <alignment horizontal="center" vertical="center" textRotation="90" wrapText="1"/>
    </xf>
    <xf numFmtId="0" fontId="11" fillId="3" borderId="6" xfId="0" applyFont="1" applyFill="1" applyBorder="1" applyAlignment="1">
      <alignment horizontal="center" vertical="center" textRotation="90" wrapText="1"/>
    </xf>
    <xf numFmtId="0" fontId="3" fillId="9" borderId="9" xfId="0" applyFont="1" applyFill="1" applyBorder="1" applyAlignment="1">
      <alignment horizontal="center" vertical="center" wrapText="1"/>
    </xf>
    <xf numFmtId="0" fontId="3" fillId="9" borderId="10" xfId="0" applyFont="1" applyFill="1" applyBorder="1" applyAlignment="1">
      <alignment horizontal="center" vertical="center" wrapText="1"/>
    </xf>
    <xf numFmtId="0" fontId="3" fillId="9" borderId="7"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1" fillId="0" borderId="2" xfId="0" applyFont="1" applyBorder="1" applyAlignment="1">
      <alignment horizontal="center" wrapText="1"/>
    </xf>
    <xf numFmtId="0" fontId="1" fillId="0" borderId="4" xfId="0" applyFont="1" applyBorder="1" applyAlignment="1">
      <alignment horizontal="center" wrapText="1"/>
    </xf>
    <xf numFmtId="0" fontId="16" fillId="3" borderId="1" xfId="0" applyFont="1" applyFill="1" applyBorder="1" applyAlignment="1">
      <alignment horizontal="center" vertical="center"/>
    </xf>
    <xf numFmtId="0" fontId="16" fillId="3" borderId="13" xfId="0" applyFont="1" applyFill="1" applyBorder="1" applyAlignment="1">
      <alignment horizontal="center" vertical="center" wrapText="1"/>
    </xf>
    <xf numFmtId="9" fontId="0" fillId="8" borderId="2" xfId="2" applyFont="1" applyFill="1" applyBorder="1" applyAlignment="1">
      <alignment horizontal="center"/>
    </xf>
    <xf numFmtId="9" fontId="0" fillId="8" borderId="4" xfId="2" applyFont="1" applyFill="1" applyBorder="1" applyAlignment="1">
      <alignment horizontal="center"/>
    </xf>
    <xf numFmtId="0" fontId="0" fillId="12" borderId="2" xfId="0" applyFill="1" applyBorder="1" applyAlignment="1">
      <alignment horizontal="center"/>
    </xf>
    <xf numFmtId="0" fontId="0" fillId="12" borderId="4" xfId="0" applyFill="1" applyBorder="1" applyAlignment="1">
      <alignment horizontal="center"/>
    </xf>
    <xf numFmtId="9" fontId="0" fillId="12" borderId="1" xfId="2" applyFont="1" applyFill="1" applyBorder="1" applyAlignment="1">
      <alignment horizontal="center"/>
    </xf>
    <xf numFmtId="0" fontId="0" fillId="6" borderId="2" xfId="0" applyFill="1" applyBorder="1" applyAlignment="1">
      <alignment horizontal="center"/>
    </xf>
    <xf numFmtId="0" fontId="0" fillId="6" borderId="4" xfId="0" applyFill="1" applyBorder="1" applyAlignment="1">
      <alignment horizontal="center"/>
    </xf>
    <xf numFmtId="9" fontId="0" fillId="6" borderId="1" xfId="2" applyFont="1" applyFill="1" applyBorder="1" applyAlignment="1">
      <alignment horizontal="center"/>
    </xf>
    <xf numFmtId="0" fontId="4" fillId="5" borderId="1" xfId="0" applyFont="1" applyFill="1" applyBorder="1" applyAlignment="1">
      <alignment horizontal="center" vertical="center" wrapText="1"/>
    </xf>
    <xf numFmtId="9" fontId="0" fillId="6" borderId="2" xfId="2" applyFont="1" applyFill="1" applyBorder="1" applyAlignment="1">
      <alignment horizontal="center"/>
    </xf>
    <xf numFmtId="9" fontId="0" fillId="6" borderId="4" xfId="2" applyFont="1" applyFill="1" applyBorder="1" applyAlignment="1">
      <alignment horizontal="center"/>
    </xf>
    <xf numFmtId="0" fontId="0" fillId="7" borderId="2" xfId="0" applyFill="1" applyBorder="1" applyAlignment="1">
      <alignment horizontal="center"/>
    </xf>
    <xf numFmtId="0" fontId="0" fillId="7" borderId="4" xfId="0" applyFill="1" applyBorder="1" applyAlignment="1">
      <alignment horizontal="center"/>
    </xf>
    <xf numFmtId="9" fontId="0" fillId="7" borderId="2" xfId="2" applyFont="1" applyFill="1" applyBorder="1" applyAlignment="1">
      <alignment horizontal="center"/>
    </xf>
    <xf numFmtId="9" fontId="0" fillId="7" borderId="4" xfId="2" applyFont="1" applyFill="1" applyBorder="1" applyAlignment="1">
      <alignment horizontal="center"/>
    </xf>
    <xf numFmtId="9" fontId="0" fillId="12" borderId="2" xfId="2" applyFont="1" applyFill="1" applyBorder="1" applyAlignment="1">
      <alignment horizontal="center"/>
    </xf>
    <xf numFmtId="9" fontId="0" fillId="12" borderId="4" xfId="2" applyFont="1" applyFill="1" applyBorder="1" applyAlignment="1">
      <alignment horizontal="center"/>
    </xf>
    <xf numFmtId="0" fontId="50" fillId="2" borderId="1" xfId="0" applyFont="1" applyFill="1" applyBorder="1" applyAlignment="1">
      <alignment horizontal="left" vertical="center" wrapText="1"/>
    </xf>
  </cellXfs>
  <cellStyles count="4">
    <cellStyle name="Normal" xfId="0" builtinId="0"/>
    <cellStyle name="Normal 2" xfId="1"/>
    <cellStyle name="Normal 9" xfId="3"/>
    <cellStyle name="Porcentaje" xfId="2" builtinId="5"/>
  </cellStyles>
  <dxfs count="27">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
      <font>
        <b/>
        <i val="0"/>
        <condense val="0"/>
        <extend val="0"/>
      </font>
      <fill>
        <patternFill>
          <bgColor indexed="10"/>
        </patternFill>
      </fill>
    </dxf>
    <dxf>
      <font>
        <b/>
        <i val="0"/>
        <condense val="0"/>
        <extend val="0"/>
      </font>
      <fill>
        <patternFill>
          <bgColor indexed="52"/>
        </patternFill>
      </fill>
    </dxf>
    <dxf>
      <font>
        <b/>
        <i val="0"/>
        <condense val="0"/>
        <extend val="0"/>
        <color auto="1"/>
      </font>
      <fill>
        <patternFill>
          <bgColor indexed="13"/>
        </patternFill>
      </fill>
    </dxf>
  </dxfs>
  <tableStyles count="0" defaultTableStyle="TableStyleMedium9" defaultPivotStyle="PivotStyleLight16"/>
  <colors>
    <mruColors>
      <color rgb="FFFF6600"/>
      <color rgb="FFFF0000"/>
      <color rgb="FF00FF00"/>
      <color rgb="FFEFE5EE"/>
      <color rgb="FFFF3300"/>
      <color rgb="FF990000"/>
      <color rgb="FF00CC00"/>
      <color rgb="FFFF5050"/>
      <color rgb="FF993300"/>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6.5030183727034119E-2"/>
          <c:y val="5.5889477111911501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F17-4DBF-AA32-D6F72E4B57B4}"/>
              </c:ext>
            </c:extLst>
          </c:dPt>
          <c:dPt>
            <c:idx val="1"/>
            <c:invertIfNegative val="0"/>
            <c:bubble3D val="0"/>
            <c:spPr>
              <a:solidFill>
                <a:srgbClr val="FFFF00"/>
              </a:solidFill>
              <a:ln>
                <a:noFill/>
              </a:ln>
            </c:spPr>
            <c:extLst>
              <c:ext xmlns:c16="http://schemas.microsoft.com/office/drawing/2014/chart" uri="{C3380CC4-5D6E-409C-BE32-E72D297353CC}">
                <c16:uniqueId val="{00000003-FF17-4DBF-AA32-D6F72E4B57B4}"/>
              </c:ext>
            </c:extLst>
          </c:dPt>
          <c:dPt>
            <c:idx val="2"/>
            <c:invertIfNegative val="0"/>
            <c:bubble3D val="0"/>
            <c:spPr>
              <a:solidFill>
                <a:srgbClr val="FF6600"/>
              </a:solidFill>
            </c:spPr>
            <c:extLst>
              <c:ext xmlns:c16="http://schemas.microsoft.com/office/drawing/2014/chart" uri="{C3380CC4-5D6E-409C-BE32-E72D297353CC}">
                <c16:uniqueId val="{00000005-FF17-4DBF-AA32-D6F72E4B57B4}"/>
              </c:ext>
            </c:extLst>
          </c:dPt>
          <c:dPt>
            <c:idx val="3"/>
            <c:invertIfNegative val="0"/>
            <c:bubble3D val="0"/>
            <c:spPr>
              <a:solidFill>
                <a:srgbClr val="FF0000"/>
              </a:solidFill>
            </c:spPr>
            <c:extLst>
              <c:ext xmlns:c16="http://schemas.microsoft.com/office/drawing/2014/chart" uri="{C3380CC4-5D6E-409C-BE32-E72D297353CC}">
                <c16:uniqueId val="{00000007-FF17-4DBF-AA32-D6F72E4B57B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INTERNO'!$X$20:$X$23</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FF17-4DBF-AA32-D6F72E4B57B4}"/>
            </c:ext>
          </c:extLst>
        </c:ser>
        <c:ser>
          <c:idx val="1"/>
          <c:order val="1"/>
          <c:invertIfNegative val="0"/>
          <c:val>
            <c:numRef>
              <c:f>'C. INTERNO'!$Y$20:$Y$23</c:f>
              <c:numCache>
                <c:formatCode>General</c:formatCode>
                <c:ptCount val="4"/>
              </c:numCache>
            </c:numRef>
          </c:val>
          <c:extLst>
            <c:ext xmlns:c16="http://schemas.microsoft.com/office/drawing/2014/chart" uri="{C3380CC4-5D6E-409C-BE32-E72D297353CC}">
              <c16:uniqueId val="{00000009-FF17-4DBF-AA32-D6F72E4B57B4}"/>
            </c:ext>
          </c:extLst>
        </c:ser>
        <c:ser>
          <c:idx val="2"/>
          <c:order val="2"/>
          <c:invertIfNegative val="0"/>
          <c:val>
            <c:numRef>
              <c:f>'C. INTERNO'!$Z$20:$Z$23</c:f>
              <c:numCache>
                <c:formatCode>General</c:formatCode>
                <c:ptCount val="4"/>
              </c:numCache>
            </c:numRef>
          </c:val>
          <c:extLst>
            <c:ext xmlns:c16="http://schemas.microsoft.com/office/drawing/2014/chart" uri="{C3380CC4-5D6E-409C-BE32-E72D297353CC}">
              <c16:uniqueId val="{0000000A-FF17-4DBF-AA32-D6F72E4B57B4}"/>
            </c:ext>
          </c:extLst>
        </c:ser>
        <c:dLbls>
          <c:showLegendKey val="0"/>
          <c:showVal val="0"/>
          <c:showCatName val="0"/>
          <c:showSerName val="0"/>
          <c:showPercent val="0"/>
          <c:showBubbleSize val="0"/>
        </c:dLbls>
        <c:gapWidth val="0"/>
        <c:gapDepth val="0"/>
        <c:shape val="box"/>
        <c:axId val="-190613472"/>
        <c:axId val="-190614560"/>
        <c:axId val="0"/>
      </c:bar3DChart>
      <c:catAx>
        <c:axId val="-190613472"/>
        <c:scaling>
          <c:orientation val="minMax"/>
        </c:scaling>
        <c:delete val="1"/>
        <c:axPos val="b"/>
        <c:title>
          <c:tx>
            <c:rich>
              <a:bodyPr/>
              <a:lstStyle/>
              <a:p>
                <a:pPr>
                  <a:defRPr/>
                </a:pPr>
                <a:r>
                  <a:rPr lang="es-CO"/>
                  <a:t>BAJO</a:t>
                </a:r>
                <a:r>
                  <a:rPr lang="es-CO" baseline="0"/>
                  <a:t>                  MODERADO                  ALTO                                EXTREMO</a:t>
                </a:r>
                <a:endParaRPr lang="es-CO"/>
              </a:p>
            </c:rich>
          </c:tx>
          <c:layout>
            <c:manualLayout>
              <c:xMode val="edge"/>
              <c:yMode val="edge"/>
              <c:x val="0.12362539559639286"/>
              <c:y val="0.92957029983476402"/>
            </c:manualLayout>
          </c:layout>
          <c:overlay val="0"/>
        </c:title>
        <c:majorTickMark val="none"/>
        <c:minorTickMark val="none"/>
        <c:tickLblPos val="nextTo"/>
        <c:crossAx val="-190614560"/>
        <c:crosses val="autoZero"/>
        <c:auto val="1"/>
        <c:lblAlgn val="ctr"/>
        <c:lblOffset val="100"/>
        <c:noMultiLvlLbl val="0"/>
      </c:catAx>
      <c:valAx>
        <c:axId val="-190614560"/>
        <c:scaling>
          <c:orientation val="minMax"/>
        </c:scaling>
        <c:delete val="0"/>
        <c:axPos val="l"/>
        <c:majorGridlines/>
        <c:minorGridlines/>
        <c:numFmt formatCode="General" sourceLinked="1"/>
        <c:majorTickMark val="out"/>
        <c:minorTickMark val="none"/>
        <c:tickLblPos val="nextTo"/>
        <c:crossAx val="-190613472"/>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60"/>
      <c:rotY val="11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7AAB-4BAD-818F-DB3433F1206B}"/>
              </c:ext>
            </c:extLst>
          </c:dPt>
          <c:dPt>
            <c:idx val="1"/>
            <c:invertIfNegative val="0"/>
            <c:bubble3D val="0"/>
            <c:spPr>
              <a:solidFill>
                <a:srgbClr val="FFFF00"/>
              </a:solidFill>
            </c:spPr>
            <c:extLst>
              <c:ext xmlns:c16="http://schemas.microsoft.com/office/drawing/2014/chart" uri="{C3380CC4-5D6E-409C-BE32-E72D297353CC}">
                <c16:uniqueId val="{00000003-7AAB-4BAD-818F-DB3433F1206B}"/>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7AAB-4BAD-818F-DB3433F1206B}"/>
              </c:ext>
            </c:extLst>
          </c:dPt>
          <c:dPt>
            <c:idx val="3"/>
            <c:invertIfNegative val="0"/>
            <c:bubble3D val="0"/>
            <c:spPr>
              <a:solidFill>
                <a:srgbClr val="FF0000"/>
              </a:solidFill>
            </c:spPr>
            <c:extLst>
              <c:ext xmlns:c16="http://schemas.microsoft.com/office/drawing/2014/chart" uri="{C3380CC4-5D6E-409C-BE32-E72D297353CC}">
                <c16:uniqueId val="{00000007-7AAB-4BAD-818F-DB3433F1206B}"/>
              </c:ext>
            </c:extLst>
          </c:dPt>
          <c:val>
            <c:numRef>
              <c:f>'GESTION DOCUMENTAL'!$W$20:$W$23</c:f>
              <c:numCache>
                <c:formatCode>General</c:formatCode>
                <c:ptCount val="4"/>
                <c:pt idx="0">
                  <c:v>2</c:v>
                </c:pt>
                <c:pt idx="1">
                  <c:v>1</c:v>
                </c:pt>
                <c:pt idx="2">
                  <c:v>2</c:v>
                </c:pt>
                <c:pt idx="3">
                  <c:v>0</c:v>
                </c:pt>
              </c:numCache>
            </c:numRef>
          </c:val>
          <c:extLst>
            <c:ext xmlns:c16="http://schemas.microsoft.com/office/drawing/2014/chart" uri="{C3380CC4-5D6E-409C-BE32-E72D297353CC}">
              <c16:uniqueId val="{00000008-7AAB-4BAD-818F-DB3433F1206B}"/>
            </c:ext>
          </c:extLst>
        </c:ser>
        <c:ser>
          <c:idx val="1"/>
          <c:order val="1"/>
          <c:invertIfNegative val="0"/>
          <c:val>
            <c:numRef>
              <c:f>'GESTION DOCUMENTAL'!$X$20:$X$23</c:f>
              <c:numCache>
                <c:formatCode>General</c:formatCode>
                <c:ptCount val="4"/>
              </c:numCache>
            </c:numRef>
          </c:val>
          <c:extLst>
            <c:ext xmlns:c16="http://schemas.microsoft.com/office/drawing/2014/chart" uri="{C3380CC4-5D6E-409C-BE32-E72D297353CC}">
              <c16:uniqueId val="{00000009-7AAB-4BAD-818F-DB3433F1206B}"/>
            </c:ext>
          </c:extLst>
        </c:ser>
        <c:ser>
          <c:idx val="2"/>
          <c:order val="2"/>
          <c:invertIfNegative val="0"/>
          <c:val>
            <c:numRef>
              <c:f>'GESTION DOCUMENTAL'!$Y$20:$Y$23</c:f>
              <c:numCache>
                <c:formatCode>General</c:formatCode>
                <c:ptCount val="4"/>
              </c:numCache>
            </c:numRef>
          </c:val>
          <c:extLst>
            <c:ext xmlns:c16="http://schemas.microsoft.com/office/drawing/2014/chart" uri="{C3380CC4-5D6E-409C-BE32-E72D297353CC}">
              <c16:uniqueId val="{0000000A-7AAB-4BAD-818F-DB3433F1206B}"/>
            </c:ext>
          </c:extLst>
        </c:ser>
        <c:dLbls>
          <c:showLegendKey val="0"/>
          <c:showVal val="0"/>
          <c:showCatName val="0"/>
          <c:showSerName val="0"/>
          <c:showPercent val="0"/>
          <c:showBubbleSize val="0"/>
        </c:dLbls>
        <c:gapWidth val="150"/>
        <c:shape val="box"/>
        <c:axId val="-151540320"/>
        <c:axId val="-151536512"/>
        <c:axId val="0"/>
      </c:bar3DChart>
      <c:catAx>
        <c:axId val="-151540320"/>
        <c:scaling>
          <c:orientation val="minMax"/>
        </c:scaling>
        <c:delete val="1"/>
        <c:axPos val="b"/>
        <c:title>
          <c:tx>
            <c:rich>
              <a:bodyPr/>
              <a:lstStyle/>
              <a:p>
                <a:pPr>
                  <a:defRPr/>
                </a:pPr>
                <a:r>
                  <a:rPr lang="es-CO" sz="1100"/>
                  <a:t>  BAJO                      MOERADO                                    ALTO       </a:t>
                </a:r>
                <a:r>
                  <a:rPr lang="es-CO" sz="1100" baseline="0"/>
                  <a:t>                </a:t>
                </a:r>
                <a:r>
                  <a:rPr lang="es-CO" sz="1100"/>
                  <a:t>        EXTREMO</a:t>
                </a:r>
              </a:p>
            </c:rich>
          </c:tx>
          <c:overlay val="0"/>
        </c:title>
        <c:majorTickMark val="out"/>
        <c:minorTickMark val="none"/>
        <c:tickLblPos val="nextTo"/>
        <c:crossAx val="-151536512"/>
        <c:crosses val="autoZero"/>
        <c:auto val="1"/>
        <c:lblAlgn val="ctr"/>
        <c:lblOffset val="100"/>
        <c:noMultiLvlLbl val="0"/>
      </c:catAx>
      <c:valAx>
        <c:axId val="-151536512"/>
        <c:scaling>
          <c:orientation val="minMax"/>
        </c:scaling>
        <c:delete val="0"/>
        <c:axPos val="l"/>
        <c:majorGridlines/>
        <c:numFmt formatCode="General" sourceLinked="1"/>
        <c:majorTickMark val="out"/>
        <c:minorTickMark val="none"/>
        <c:tickLblPos val="nextTo"/>
        <c:crossAx val="-15154032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9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E3C6-40B8-82CE-889AF2F143B7}"/>
              </c:ext>
            </c:extLst>
          </c:dPt>
          <c:dPt>
            <c:idx val="1"/>
            <c:invertIfNegative val="0"/>
            <c:bubble3D val="0"/>
            <c:spPr>
              <a:solidFill>
                <a:srgbClr val="FFFF00"/>
              </a:solidFill>
            </c:spPr>
            <c:extLst>
              <c:ext xmlns:c16="http://schemas.microsoft.com/office/drawing/2014/chart" uri="{C3380CC4-5D6E-409C-BE32-E72D297353CC}">
                <c16:uniqueId val="{00000003-E3C6-40B8-82CE-889AF2F143B7}"/>
              </c:ext>
            </c:extLst>
          </c:dPt>
          <c:dPt>
            <c:idx val="2"/>
            <c:invertIfNegative val="0"/>
            <c:bubble3D val="0"/>
            <c:spPr>
              <a:solidFill>
                <a:srgbClr val="FF6600"/>
              </a:solidFill>
            </c:spPr>
            <c:extLst>
              <c:ext xmlns:c16="http://schemas.microsoft.com/office/drawing/2014/chart" uri="{C3380CC4-5D6E-409C-BE32-E72D297353CC}">
                <c16:uniqueId val="{00000005-E3C6-40B8-82CE-889AF2F143B7}"/>
              </c:ext>
            </c:extLst>
          </c:dPt>
          <c:dPt>
            <c:idx val="3"/>
            <c:invertIfNegative val="0"/>
            <c:bubble3D val="0"/>
            <c:spPr>
              <a:solidFill>
                <a:srgbClr val="FF0000"/>
              </a:solidFill>
            </c:spPr>
            <c:extLst>
              <c:ext xmlns:c16="http://schemas.microsoft.com/office/drawing/2014/chart" uri="{C3380CC4-5D6E-409C-BE32-E72D297353CC}">
                <c16:uniqueId val="{00000007-E3C6-40B8-82CE-889AF2F143B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ADM  JURIDICA '!$W$20:$W$23</c:f>
              <c:numCache>
                <c:formatCode>General</c:formatCode>
                <c:ptCount val="4"/>
                <c:pt idx="0">
                  <c:v>4</c:v>
                </c:pt>
                <c:pt idx="1">
                  <c:v>4</c:v>
                </c:pt>
                <c:pt idx="2">
                  <c:v>1</c:v>
                </c:pt>
                <c:pt idx="3">
                  <c:v>0</c:v>
                </c:pt>
              </c:numCache>
            </c:numRef>
          </c:val>
          <c:extLst>
            <c:ext xmlns:c16="http://schemas.microsoft.com/office/drawing/2014/chart" uri="{C3380CC4-5D6E-409C-BE32-E72D297353CC}">
              <c16:uniqueId val="{00000008-E3C6-40B8-82CE-889AF2F143B7}"/>
            </c:ext>
          </c:extLst>
        </c:ser>
        <c:ser>
          <c:idx val="1"/>
          <c:order val="1"/>
          <c:invertIfNegative val="0"/>
          <c:val>
            <c:numRef>
              <c:f>'GESTION ADM  JURIDICA '!$X$20:$X$23</c:f>
              <c:numCache>
                <c:formatCode>General</c:formatCode>
                <c:ptCount val="4"/>
              </c:numCache>
            </c:numRef>
          </c:val>
          <c:extLst>
            <c:ext xmlns:c16="http://schemas.microsoft.com/office/drawing/2014/chart" uri="{C3380CC4-5D6E-409C-BE32-E72D297353CC}">
              <c16:uniqueId val="{00000009-E3C6-40B8-82CE-889AF2F143B7}"/>
            </c:ext>
          </c:extLst>
        </c:ser>
        <c:ser>
          <c:idx val="2"/>
          <c:order val="2"/>
          <c:invertIfNegative val="0"/>
          <c:val>
            <c:numRef>
              <c:f>'GESTION ADM  JURIDICA '!$Y$20:$Y$23</c:f>
              <c:numCache>
                <c:formatCode>General</c:formatCode>
                <c:ptCount val="4"/>
              </c:numCache>
            </c:numRef>
          </c:val>
          <c:extLst>
            <c:ext xmlns:c16="http://schemas.microsoft.com/office/drawing/2014/chart" uri="{C3380CC4-5D6E-409C-BE32-E72D297353CC}">
              <c16:uniqueId val="{0000000A-E3C6-40B8-82CE-889AF2F143B7}"/>
            </c:ext>
          </c:extLst>
        </c:ser>
        <c:dLbls>
          <c:showLegendKey val="0"/>
          <c:showVal val="0"/>
          <c:showCatName val="0"/>
          <c:showSerName val="0"/>
          <c:showPercent val="0"/>
          <c:showBubbleSize val="0"/>
        </c:dLbls>
        <c:gapWidth val="150"/>
        <c:shape val="box"/>
        <c:axId val="-151535968"/>
        <c:axId val="-151532160"/>
        <c:axId val="0"/>
      </c:bar3DChart>
      <c:catAx>
        <c:axId val="-151535968"/>
        <c:scaling>
          <c:orientation val="minMax"/>
        </c:scaling>
        <c:delete val="1"/>
        <c:axPos val="b"/>
        <c:title>
          <c:tx>
            <c:rich>
              <a:bodyPr/>
              <a:lstStyle/>
              <a:p>
                <a:pPr>
                  <a:defRPr/>
                </a:pPr>
                <a:r>
                  <a:rPr lang="es-CO"/>
                  <a:t>   BAJO</a:t>
                </a:r>
                <a:r>
                  <a:rPr lang="es-CO" baseline="0"/>
                  <a:t>                MODERADO           ALTO                 EXTREMO</a:t>
                </a:r>
                <a:endParaRPr lang="es-CO"/>
              </a:p>
            </c:rich>
          </c:tx>
          <c:overlay val="0"/>
        </c:title>
        <c:majorTickMark val="out"/>
        <c:minorTickMark val="none"/>
        <c:tickLblPos val="nextTo"/>
        <c:crossAx val="-151532160"/>
        <c:crosses val="autoZero"/>
        <c:auto val="1"/>
        <c:lblAlgn val="ctr"/>
        <c:lblOffset val="100"/>
        <c:noMultiLvlLbl val="0"/>
      </c:catAx>
      <c:valAx>
        <c:axId val="-151532160"/>
        <c:scaling>
          <c:orientation val="minMax"/>
        </c:scaling>
        <c:delete val="0"/>
        <c:axPos val="l"/>
        <c:majorGridlines/>
        <c:numFmt formatCode="General" sourceLinked="1"/>
        <c:majorTickMark val="out"/>
        <c:minorTickMark val="none"/>
        <c:tickLblPos val="nextTo"/>
        <c:crossAx val="-151535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3430-4348-BDDD-94D35D305BF7}"/>
              </c:ext>
            </c:extLst>
          </c:dPt>
          <c:dPt>
            <c:idx val="1"/>
            <c:invertIfNegative val="0"/>
            <c:bubble3D val="0"/>
            <c:spPr>
              <a:solidFill>
                <a:srgbClr val="FFFF00"/>
              </a:solidFill>
            </c:spPr>
            <c:extLst>
              <c:ext xmlns:c16="http://schemas.microsoft.com/office/drawing/2014/chart" uri="{C3380CC4-5D6E-409C-BE32-E72D297353CC}">
                <c16:uniqueId val="{00000003-3430-4348-BDDD-94D35D305BF7}"/>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3430-4348-BDDD-94D35D305BF7}"/>
              </c:ext>
            </c:extLst>
          </c:dPt>
          <c:dPt>
            <c:idx val="3"/>
            <c:invertIfNegative val="0"/>
            <c:bubble3D val="0"/>
            <c:spPr>
              <a:solidFill>
                <a:srgbClr val="FF0000"/>
              </a:solidFill>
            </c:spPr>
            <c:extLst>
              <c:ext xmlns:c16="http://schemas.microsoft.com/office/drawing/2014/chart" uri="{C3380CC4-5D6E-409C-BE32-E72D297353CC}">
                <c16:uniqueId val="{00000007-3430-4348-BDDD-94D35D305BF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FINANCIERA'!$W$32:$W$35</c:f>
              <c:numCache>
                <c:formatCode>General</c:formatCode>
                <c:ptCount val="4"/>
                <c:pt idx="0">
                  <c:v>0</c:v>
                </c:pt>
                <c:pt idx="1">
                  <c:v>8</c:v>
                </c:pt>
                <c:pt idx="2">
                  <c:v>3</c:v>
                </c:pt>
                <c:pt idx="3">
                  <c:v>0</c:v>
                </c:pt>
              </c:numCache>
            </c:numRef>
          </c:val>
          <c:extLst>
            <c:ext xmlns:c16="http://schemas.microsoft.com/office/drawing/2014/chart" uri="{C3380CC4-5D6E-409C-BE32-E72D297353CC}">
              <c16:uniqueId val="{00000008-3430-4348-BDDD-94D35D305BF7}"/>
            </c:ext>
          </c:extLst>
        </c:ser>
        <c:ser>
          <c:idx val="1"/>
          <c:order val="1"/>
          <c:invertIfNegative val="0"/>
          <c:val>
            <c:numRef>
              <c:f>'GESTION FINANCIERA'!$X$32:$X$35</c:f>
              <c:numCache>
                <c:formatCode>General</c:formatCode>
                <c:ptCount val="4"/>
              </c:numCache>
            </c:numRef>
          </c:val>
          <c:extLst>
            <c:ext xmlns:c16="http://schemas.microsoft.com/office/drawing/2014/chart" uri="{C3380CC4-5D6E-409C-BE32-E72D297353CC}">
              <c16:uniqueId val="{00000009-3430-4348-BDDD-94D35D305BF7}"/>
            </c:ext>
          </c:extLst>
        </c:ser>
        <c:ser>
          <c:idx val="2"/>
          <c:order val="2"/>
          <c:invertIfNegative val="0"/>
          <c:val>
            <c:numRef>
              <c:f>'GESTION FINANCIERA'!$Y$32:$Y$35</c:f>
              <c:numCache>
                <c:formatCode>General</c:formatCode>
                <c:ptCount val="4"/>
              </c:numCache>
            </c:numRef>
          </c:val>
          <c:extLst>
            <c:ext xmlns:c16="http://schemas.microsoft.com/office/drawing/2014/chart" uri="{C3380CC4-5D6E-409C-BE32-E72D297353CC}">
              <c16:uniqueId val="{0000000A-3430-4348-BDDD-94D35D305BF7}"/>
            </c:ext>
          </c:extLst>
        </c:ser>
        <c:dLbls>
          <c:showLegendKey val="0"/>
          <c:showVal val="0"/>
          <c:showCatName val="0"/>
          <c:showSerName val="0"/>
          <c:showPercent val="0"/>
          <c:showBubbleSize val="0"/>
        </c:dLbls>
        <c:gapWidth val="150"/>
        <c:shape val="box"/>
        <c:axId val="-151534880"/>
        <c:axId val="-151529984"/>
        <c:axId val="0"/>
      </c:bar3DChart>
      <c:catAx>
        <c:axId val="-151534880"/>
        <c:scaling>
          <c:orientation val="minMax"/>
        </c:scaling>
        <c:delete val="1"/>
        <c:axPos val="b"/>
        <c:title>
          <c:tx>
            <c:rich>
              <a:bodyPr/>
              <a:lstStyle/>
              <a:p>
                <a:pPr>
                  <a:defRPr/>
                </a:pPr>
                <a:r>
                  <a:rPr lang="es-CO"/>
                  <a:t>    BAJO                       MODERADO</a:t>
                </a:r>
                <a:r>
                  <a:rPr lang="es-CO" baseline="0"/>
                  <a:t>              </a:t>
                </a:r>
                <a:r>
                  <a:rPr lang="es-CO"/>
                  <a:t>          ALTO                        EXTREMO</a:t>
                </a:r>
              </a:p>
            </c:rich>
          </c:tx>
          <c:overlay val="0"/>
        </c:title>
        <c:majorTickMark val="out"/>
        <c:minorTickMark val="none"/>
        <c:tickLblPos val="nextTo"/>
        <c:crossAx val="-151529984"/>
        <c:crosses val="autoZero"/>
        <c:auto val="1"/>
        <c:lblAlgn val="ctr"/>
        <c:lblOffset val="100"/>
        <c:noMultiLvlLbl val="0"/>
      </c:catAx>
      <c:valAx>
        <c:axId val="-151529984"/>
        <c:scaling>
          <c:orientation val="minMax"/>
        </c:scaling>
        <c:delete val="0"/>
        <c:axPos val="l"/>
        <c:majorGridlines/>
        <c:numFmt formatCode="General" sourceLinked="1"/>
        <c:majorTickMark val="out"/>
        <c:minorTickMark val="none"/>
        <c:tickLblPos val="nextTo"/>
        <c:crossAx val="-151534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7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ADBB-408B-BA9A-89B284CFFA1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ADBB-408B-BA9A-89B284CFFA1D}"/>
              </c:ext>
            </c:extLst>
          </c:dPt>
          <c:dPt>
            <c:idx val="3"/>
            <c:invertIfNegative val="0"/>
            <c:bubble3D val="0"/>
            <c:spPr>
              <a:solidFill>
                <a:srgbClr val="FF0000"/>
              </a:solidFill>
            </c:spPr>
            <c:extLst>
              <c:ext xmlns:c16="http://schemas.microsoft.com/office/drawing/2014/chart" uri="{C3380CC4-5D6E-409C-BE32-E72D297353CC}">
                <c16:uniqueId val="{00000005-ADBB-408B-BA9A-89B284CFFA1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FINANCIERA'!$W$65:$W$68</c:f>
              <c:numCache>
                <c:formatCode>General</c:formatCode>
                <c:ptCount val="4"/>
                <c:pt idx="0">
                  <c:v>1</c:v>
                </c:pt>
                <c:pt idx="1">
                  <c:v>0</c:v>
                </c:pt>
                <c:pt idx="2">
                  <c:v>1</c:v>
                </c:pt>
                <c:pt idx="3">
                  <c:v>0</c:v>
                </c:pt>
              </c:numCache>
            </c:numRef>
          </c:val>
          <c:extLst>
            <c:ext xmlns:c16="http://schemas.microsoft.com/office/drawing/2014/chart" uri="{C3380CC4-5D6E-409C-BE32-E72D297353CC}">
              <c16:uniqueId val="{00000006-ADBB-408B-BA9A-89B284CFFA1D}"/>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FINANCIERA'!$X$65:$X$68</c:f>
              <c:numCache>
                <c:formatCode>General</c:formatCode>
                <c:ptCount val="4"/>
              </c:numCache>
            </c:numRef>
          </c:val>
          <c:extLst>
            <c:ext xmlns:c16="http://schemas.microsoft.com/office/drawing/2014/chart" uri="{C3380CC4-5D6E-409C-BE32-E72D297353CC}">
              <c16:uniqueId val="{00000007-ADBB-408B-BA9A-89B284CFFA1D}"/>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FINANCIERA'!$Y$65:$Y$68</c:f>
              <c:numCache>
                <c:formatCode>General</c:formatCode>
                <c:ptCount val="4"/>
              </c:numCache>
            </c:numRef>
          </c:val>
          <c:extLst>
            <c:ext xmlns:c16="http://schemas.microsoft.com/office/drawing/2014/chart" uri="{C3380CC4-5D6E-409C-BE32-E72D297353CC}">
              <c16:uniqueId val="{00000008-ADBB-408B-BA9A-89B284CFFA1D}"/>
            </c:ext>
          </c:extLst>
        </c:ser>
        <c:dLbls>
          <c:showLegendKey val="0"/>
          <c:showVal val="1"/>
          <c:showCatName val="0"/>
          <c:showSerName val="0"/>
          <c:showPercent val="0"/>
          <c:showBubbleSize val="0"/>
        </c:dLbls>
        <c:gapWidth val="150"/>
        <c:shape val="box"/>
        <c:axId val="-151544672"/>
        <c:axId val="-151538688"/>
        <c:axId val="0"/>
      </c:bar3DChart>
      <c:catAx>
        <c:axId val="-151544672"/>
        <c:scaling>
          <c:orientation val="minMax"/>
        </c:scaling>
        <c:delete val="1"/>
        <c:axPos val="b"/>
        <c:title>
          <c:tx>
            <c:rich>
              <a:bodyPr/>
              <a:lstStyle/>
              <a:p>
                <a:pPr>
                  <a:defRPr/>
                </a:pPr>
                <a:r>
                  <a:rPr lang="es-CO"/>
                  <a:t>BAJO              MODERADO               ALTO                EXTREMO</a:t>
                </a:r>
              </a:p>
            </c:rich>
          </c:tx>
          <c:layout>
            <c:manualLayout>
              <c:xMode val="edge"/>
              <c:yMode val="edge"/>
              <c:x val="0.22152777777777777"/>
              <c:y val="0.88677055993000875"/>
            </c:manualLayout>
          </c:layout>
          <c:overlay val="0"/>
        </c:title>
        <c:majorTickMark val="out"/>
        <c:minorTickMark val="none"/>
        <c:tickLblPos val="nextTo"/>
        <c:crossAx val="-151538688"/>
        <c:crosses val="autoZero"/>
        <c:auto val="1"/>
        <c:lblAlgn val="ctr"/>
        <c:lblOffset val="100"/>
        <c:noMultiLvlLbl val="0"/>
      </c:catAx>
      <c:valAx>
        <c:axId val="-151538688"/>
        <c:scaling>
          <c:orientation val="minMax"/>
        </c:scaling>
        <c:delete val="0"/>
        <c:axPos val="l"/>
        <c:majorGridlines/>
        <c:numFmt formatCode="General" sourceLinked="1"/>
        <c:majorTickMark val="out"/>
        <c:minorTickMark val="none"/>
        <c:tickLblPos val="nextTo"/>
        <c:crossAx val="-15154467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D37-4055-8D42-24C63F9F910D}"/>
              </c:ext>
            </c:extLst>
          </c:dPt>
          <c:dPt>
            <c:idx val="1"/>
            <c:invertIfNegative val="0"/>
            <c:bubble3D val="0"/>
            <c:spPr>
              <a:solidFill>
                <a:srgbClr val="FFFF00"/>
              </a:solidFill>
            </c:spPr>
            <c:extLst>
              <c:ext xmlns:c16="http://schemas.microsoft.com/office/drawing/2014/chart" uri="{C3380CC4-5D6E-409C-BE32-E72D297353CC}">
                <c16:uniqueId val="{00000003-1D37-4055-8D42-24C63F9F910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1D37-4055-8D42-24C63F9F910D}"/>
              </c:ext>
            </c:extLst>
          </c:dPt>
          <c:dPt>
            <c:idx val="3"/>
            <c:invertIfNegative val="0"/>
            <c:bubble3D val="0"/>
            <c:spPr>
              <a:solidFill>
                <a:srgbClr val="FF0000"/>
              </a:solidFill>
            </c:spPr>
            <c:extLst>
              <c:ext xmlns:c16="http://schemas.microsoft.com/office/drawing/2014/chart" uri="{C3380CC4-5D6E-409C-BE32-E72D297353CC}">
                <c16:uniqueId val="{00000007-1D37-4055-8D42-24C63F9F910D}"/>
              </c:ext>
            </c:extLst>
          </c:dPt>
          <c:val>
            <c:numRef>
              <c:f>'GESTION FINANCIERA'!$W$97:$W$100</c:f>
              <c:numCache>
                <c:formatCode>General</c:formatCode>
                <c:ptCount val="4"/>
                <c:pt idx="0">
                  <c:v>2</c:v>
                </c:pt>
                <c:pt idx="1">
                  <c:v>0</c:v>
                </c:pt>
                <c:pt idx="2">
                  <c:v>2</c:v>
                </c:pt>
                <c:pt idx="3">
                  <c:v>0</c:v>
                </c:pt>
              </c:numCache>
            </c:numRef>
          </c:val>
          <c:extLst>
            <c:ext xmlns:c16="http://schemas.microsoft.com/office/drawing/2014/chart" uri="{C3380CC4-5D6E-409C-BE32-E72D297353CC}">
              <c16:uniqueId val="{00000008-1D37-4055-8D42-24C63F9F910D}"/>
            </c:ext>
          </c:extLst>
        </c:ser>
        <c:ser>
          <c:idx val="1"/>
          <c:order val="1"/>
          <c:invertIfNegative val="0"/>
          <c:val>
            <c:numRef>
              <c:f>'GESTION FINANCIERA'!$X$97:$X$100</c:f>
              <c:numCache>
                <c:formatCode>General</c:formatCode>
                <c:ptCount val="4"/>
              </c:numCache>
            </c:numRef>
          </c:val>
          <c:extLst>
            <c:ext xmlns:c16="http://schemas.microsoft.com/office/drawing/2014/chart" uri="{C3380CC4-5D6E-409C-BE32-E72D297353CC}">
              <c16:uniqueId val="{00000009-1D37-4055-8D42-24C63F9F910D}"/>
            </c:ext>
          </c:extLst>
        </c:ser>
        <c:ser>
          <c:idx val="2"/>
          <c:order val="2"/>
          <c:invertIfNegative val="0"/>
          <c:val>
            <c:numRef>
              <c:f>'GESTION FINANCIERA'!$Y$97:$Y$100</c:f>
              <c:numCache>
                <c:formatCode>General</c:formatCode>
                <c:ptCount val="4"/>
              </c:numCache>
            </c:numRef>
          </c:val>
          <c:extLst>
            <c:ext xmlns:c16="http://schemas.microsoft.com/office/drawing/2014/chart" uri="{C3380CC4-5D6E-409C-BE32-E72D297353CC}">
              <c16:uniqueId val="{0000000A-1D37-4055-8D42-24C63F9F910D}"/>
            </c:ext>
          </c:extLst>
        </c:ser>
        <c:dLbls>
          <c:showLegendKey val="0"/>
          <c:showVal val="0"/>
          <c:showCatName val="0"/>
          <c:showSerName val="0"/>
          <c:showPercent val="0"/>
          <c:showBubbleSize val="0"/>
        </c:dLbls>
        <c:gapWidth val="150"/>
        <c:shape val="box"/>
        <c:axId val="-151542496"/>
        <c:axId val="-149813952"/>
        <c:axId val="0"/>
      </c:bar3DChart>
      <c:catAx>
        <c:axId val="-151542496"/>
        <c:scaling>
          <c:orientation val="minMax"/>
        </c:scaling>
        <c:delete val="1"/>
        <c:axPos val="b"/>
        <c:title>
          <c:tx>
            <c:rich>
              <a:bodyPr/>
              <a:lstStyle/>
              <a:p>
                <a:pPr>
                  <a:defRPr/>
                </a:pPr>
                <a:r>
                  <a:rPr lang="es-CO"/>
                  <a:t>BAJO</a:t>
                </a:r>
                <a:r>
                  <a:rPr lang="es-CO" baseline="0"/>
                  <a:t>                         MODERADO                                  ALTO                           EXTREMO</a:t>
                </a:r>
                <a:endParaRPr lang="es-CO"/>
              </a:p>
            </c:rich>
          </c:tx>
          <c:overlay val="0"/>
        </c:title>
        <c:majorTickMark val="out"/>
        <c:minorTickMark val="none"/>
        <c:tickLblPos val="nextTo"/>
        <c:crossAx val="-149813952"/>
        <c:crosses val="autoZero"/>
        <c:auto val="1"/>
        <c:lblAlgn val="ctr"/>
        <c:lblOffset val="100"/>
        <c:noMultiLvlLbl val="0"/>
      </c:catAx>
      <c:valAx>
        <c:axId val="-149813952"/>
        <c:scaling>
          <c:orientation val="minMax"/>
        </c:scaling>
        <c:delete val="0"/>
        <c:axPos val="l"/>
        <c:majorGridlines/>
        <c:numFmt formatCode="General" sourceLinked="1"/>
        <c:majorTickMark val="out"/>
        <c:minorTickMark val="none"/>
        <c:tickLblPos val="nextTo"/>
        <c:crossAx val="-151542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3430-4348-BDDD-94D35D305BF7}"/>
              </c:ext>
            </c:extLst>
          </c:dPt>
          <c:dPt>
            <c:idx val="1"/>
            <c:invertIfNegative val="0"/>
            <c:bubble3D val="0"/>
            <c:spPr>
              <a:solidFill>
                <a:srgbClr val="FFFF00"/>
              </a:solidFill>
            </c:spPr>
            <c:extLst>
              <c:ext xmlns:c16="http://schemas.microsoft.com/office/drawing/2014/chart" uri="{C3380CC4-5D6E-409C-BE32-E72D297353CC}">
                <c16:uniqueId val="{00000003-3430-4348-BDDD-94D35D305BF7}"/>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3430-4348-BDDD-94D35D305BF7}"/>
              </c:ext>
            </c:extLst>
          </c:dPt>
          <c:dPt>
            <c:idx val="3"/>
            <c:invertIfNegative val="0"/>
            <c:bubble3D val="0"/>
            <c:spPr>
              <a:solidFill>
                <a:srgbClr val="FF0000"/>
              </a:solidFill>
            </c:spPr>
            <c:extLst>
              <c:ext xmlns:c16="http://schemas.microsoft.com/office/drawing/2014/chart" uri="{C3380CC4-5D6E-409C-BE32-E72D297353CC}">
                <c16:uniqueId val="{00000007-3430-4348-BDDD-94D35D305BF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FINANCIERA'!$W$32:$W$35</c:f>
              <c:numCache>
                <c:formatCode>General</c:formatCode>
                <c:ptCount val="4"/>
                <c:pt idx="0">
                  <c:v>0</c:v>
                </c:pt>
                <c:pt idx="1">
                  <c:v>8</c:v>
                </c:pt>
                <c:pt idx="2">
                  <c:v>3</c:v>
                </c:pt>
                <c:pt idx="3">
                  <c:v>0</c:v>
                </c:pt>
              </c:numCache>
            </c:numRef>
          </c:val>
          <c:extLst>
            <c:ext xmlns:c16="http://schemas.microsoft.com/office/drawing/2014/chart" uri="{C3380CC4-5D6E-409C-BE32-E72D297353CC}">
              <c16:uniqueId val="{00000008-3430-4348-BDDD-94D35D305BF7}"/>
            </c:ext>
          </c:extLst>
        </c:ser>
        <c:ser>
          <c:idx val="1"/>
          <c:order val="1"/>
          <c:invertIfNegative val="0"/>
          <c:val>
            <c:numRef>
              <c:f>'[1]GESTION FINANCIERA'!$X$32:$X$35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3430-4348-BDDD-94D35D305BF7}"/>
            </c:ext>
          </c:extLst>
        </c:ser>
        <c:ser>
          <c:idx val="2"/>
          <c:order val="2"/>
          <c:invertIfNegative val="0"/>
          <c:val>
            <c:numRef>
              <c:f>'[1]GESTION FINANCIERA'!$Y$32:$Y$35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3430-4348-BDDD-94D35D305BF7}"/>
            </c:ext>
          </c:extLst>
        </c:ser>
        <c:dLbls>
          <c:showLegendKey val="0"/>
          <c:showVal val="0"/>
          <c:showCatName val="0"/>
          <c:showSerName val="0"/>
          <c:showPercent val="0"/>
          <c:showBubbleSize val="0"/>
        </c:dLbls>
        <c:gapWidth val="150"/>
        <c:shape val="box"/>
        <c:axId val="-149810688"/>
        <c:axId val="-149801440"/>
        <c:axId val="0"/>
      </c:bar3DChart>
      <c:catAx>
        <c:axId val="-149810688"/>
        <c:scaling>
          <c:orientation val="minMax"/>
        </c:scaling>
        <c:delete val="1"/>
        <c:axPos val="b"/>
        <c:title>
          <c:tx>
            <c:rich>
              <a:bodyPr/>
              <a:lstStyle/>
              <a:p>
                <a:pPr>
                  <a:defRPr/>
                </a:pPr>
                <a:r>
                  <a:rPr lang="es-CO"/>
                  <a:t>    BAJO                       MODERADO</a:t>
                </a:r>
                <a:r>
                  <a:rPr lang="es-CO" baseline="0"/>
                  <a:t>              </a:t>
                </a:r>
                <a:r>
                  <a:rPr lang="es-CO"/>
                  <a:t>          ALTO                        EXTREMO</a:t>
                </a:r>
              </a:p>
            </c:rich>
          </c:tx>
          <c:overlay val="0"/>
        </c:title>
        <c:majorTickMark val="out"/>
        <c:minorTickMark val="none"/>
        <c:tickLblPos val="nextTo"/>
        <c:crossAx val="-149801440"/>
        <c:crosses val="autoZero"/>
        <c:auto val="1"/>
        <c:lblAlgn val="ctr"/>
        <c:lblOffset val="100"/>
        <c:noMultiLvlLbl val="0"/>
      </c:catAx>
      <c:valAx>
        <c:axId val="-149801440"/>
        <c:scaling>
          <c:orientation val="minMax"/>
        </c:scaling>
        <c:delete val="0"/>
        <c:axPos val="l"/>
        <c:majorGridlines/>
        <c:numFmt formatCode="General" sourceLinked="1"/>
        <c:majorTickMark val="out"/>
        <c:minorTickMark val="none"/>
        <c:tickLblPos val="nextTo"/>
        <c:crossAx val="-149810688"/>
        <c:crosses val="autoZero"/>
        <c:crossBetween val="between"/>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50"/>
      <c:rotY val="7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ADBB-408B-BA9A-89B284CFFA1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ADBB-408B-BA9A-89B284CFFA1D}"/>
              </c:ext>
            </c:extLst>
          </c:dPt>
          <c:dPt>
            <c:idx val="3"/>
            <c:invertIfNegative val="0"/>
            <c:bubble3D val="0"/>
            <c:spPr>
              <a:solidFill>
                <a:srgbClr val="FF0000"/>
              </a:solidFill>
            </c:spPr>
            <c:extLst>
              <c:ext xmlns:c16="http://schemas.microsoft.com/office/drawing/2014/chart" uri="{C3380CC4-5D6E-409C-BE32-E72D297353CC}">
                <c16:uniqueId val="{00000005-ADBB-408B-BA9A-89B284CFFA1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FINANCIERA'!$W$65:$W$68</c:f>
              <c:numCache>
                <c:formatCode>General</c:formatCode>
                <c:ptCount val="4"/>
                <c:pt idx="0">
                  <c:v>1</c:v>
                </c:pt>
                <c:pt idx="1">
                  <c:v>0</c:v>
                </c:pt>
                <c:pt idx="2">
                  <c:v>1</c:v>
                </c:pt>
                <c:pt idx="3">
                  <c:v>0</c:v>
                </c:pt>
              </c:numCache>
            </c:numRef>
          </c:val>
          <c:extLst>
            <c:ext xmlns:c16="http://schemas.microsoft.com/office/drawing/2014/chart" uri="{C3380CC4-5D6E-409C-BE32-E72D297353CC}">
              <c16:uniqueId val="{00000006-ADBB-408B-BA9A-89B284CFFA1D}"/>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FINANCIERA'!$X$65:$X$68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ADBB-408B-BA9A-89B284CFFA1D}"/>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'[1]GESTION FINANCIERA'!$Y$65:$Y$68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DBB-408B-BA9A-89B284CFFA1D}"/>
            </c:ext>
          </c:extLst>
        </c:ser>
        <c:dLbls>
          <c:showLegendKey val="0"/>
          <c:showVal val="1"/>
          <c:showCatName val="0"/>
          <c:showSerName val="0"/>
          <c:showPercent val="0"/>
          <c:showBubbleSize val="0"/>
        </c:dLbls>
        <c:gapWidth val="150"/>
        <c:shape val="box"/>
        <c:axId val="-149807968"/>
        <c:axId val="-149806880"/>
        <c:axId val="0"/>
      </c:bar3DChart>
      <c:catAx>
        <c:axId val="-149807968"/>
        <c:scaling>
          <c:orientation val="minMax"/>
        </c:scaling>
        <c:delete val="1"/>
        <c:axPos val="b"/>
        <c:title>
          <c:tx>
            <c:rich>
              <a:bodyPr/>
              <a:lstStyle/>
              <a:p>
                <a:pPr>
                  <a:defRPr/>
                </a:pPr>
                <a:r>
                  <a:rPr lang="es-CO"/>
                  <a:t>BAJO              MODERADO               ALTO                EXTREMO</a:t>
                </a:r>
              </a:p>
            </c:rich>
          </c:tx>
          <c:layout>
            <c:manualLayout>
              <c:xMode val="edge"/>
              <c:yMode val="edge"/>
              <c:x val="0.22152777777777777"/>
              <c:y val="0.88677055993000875"/>
            </c:manualLayout>
          </c:layout>
          <c:overlay val="0"/>
        </c:title>
        <c:majorTickMark val="out"/>
        <c:minorTickMark val="none"/>
        <c:tickLblPos val="nextTo"/>
        <c:crossAx val="-149806880"/>
        <c:crosses val="autoZero"/>
        <c:auto val="1"/>
        <c:lblAlgn val="ctr"/>
        <c:lblOffset val="100"/>
        <c:noMultiLvlLbl val="0"/>
      </c:catAx>
      <c:valAx>
        <c:axId val="-149806880"/>
        <c:scaling>
          <c:orientation val="minMax"/>
        </c:scaling>
        <c:delete val="0"/>
        <c:axPos val="l"/>
        <c:majorGridlines/>
        <c:numFmt formatCode="General" sourceLinked="1"/>
        <c:majorTickMark val="out"/>
        <c:minorTickMark val="none"/>
        <c:tickLblPos val="nextTo"/>
        <c:crossAx val="-149807968"/>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D37-4055-8D42-24C63F9F910D}"/>
              </c:ext>
            </c:extLst>
          </c:dPt>
          <c:dPt>
            <c:idx val="1"/>
            <c:invertIfNegative val="0"/>
            <c:bubble3D val="0"/>
            <c:spPr>
              <a:solidFill>
                <a:srgbClr val="FFFF00"/>
              </a:solidFill>
            </c:spPr>
            <c:extLst>
              <c:ext xmlns:c16="http://schemas.microsoft.com/office/drawing/2014/chart" uri="{C3380CC4-5D6E-409C-BE32-E72D297353CC}">
                <c16:uniqueId val="{00000003-1D37-4055-8D42-24C63F9F910D}"/>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1D37-4055-8D42-24C63F9F910D}"/>
              </c:ext>
            </c:extLst>
          </c:dPt>
          <c:dPt>
            <c:idx val="3"/>
            <c:invertIfNegative val="0"/>
            <c:bubble3D val="0"/>
            <c:spPr>
              <a:solidFill>
                <a:srgbClr val="FF0000"/>
              </a:solidFill>
            </c:spPr>
            <c:extLst>
              <c:ext xmlns:c16="http://schemas.microsoft.com/office/drawing/2014/chart" uri="{C3380CC4-5D6E-409C-BE32-E72D297353CC}">
                <c16:uniqueId val="{00000007-1D37-4055-8D42-24C63F9F910D}"/>
              </c:ext>
            </c:extLst>
          </c:dPt>
          <c:val>
            <c:numRef>
              <c:f>'[1]GESTION FINANCIERA'!$W$89:$W$92</c:f>
              <c:numCache>
                <c:formatCode>General</c:formatCode>
                <c:ptCount val="4"/>
                <c:pt idx="0">
                  <c:v>2</c:v>
                </c:pt>
                <c:pt idx="1">
                  <c:v>0</c:v>
                </c:pt>
                <c:pt idx="2">
                  <c:v>2</c:v>
                </c:pt>
                <c:pt idx="3">
                  <c:v>0</c:v>
                </c:pt>
              </c:numCache>
            </c:numRef>
          </c:val>
          <c:extLst>
            <c:ext xmlns:c16="http://schemas.microsoft.com/office/drawing/2014/chart" uri="{C3380CC4-5D6E-409C-BE32-E72D297353CC}">
              <c16:uniqueId val="{00000008-1D37-4055-8D42-24C63F9F910D}"/>
            </c:ext>
          </c:extLst>
        </c:ser>
        <c:ser>
          <c:idx val="1"/>
          <c:order val="1"/>
          <c:invertIfNegative val="0"/>
          <c:val>
            <c:numRef>
              <c:f>'[1]GESTION FINANCIERA'!$X$89:$X$92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1D37-4055-8D42-24C63F9F910D}"/>
            </c:ext>
          </c:extLst>
        </c:ser>
        <c:ser>
          <c:idx val="2"/>
          <c:order val="2"/>
          <c:invertIfNegative val="0"/>
          <c:val>
            <c:numRef>
              <c:f>'[1]GESTION FINANCIERA'!$Y$89:$Y$92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1D37-4055-8D42-24C63F9F910D}"/>
            </c:ext>
          </c:extLst>
        </c:ser>
        <c:dLbls>
          <c:showLegendKey val="0"/>
          <c:showVal val="0"/>
          <c:showCatName val="0"/>
          <c:showSerName val="0"/>
          <c:showPercent val="0"/>
          <c:showBubbleSize val="0"/>
        </c:dLbls>
        <c:gapWidth val="150"/>
        <c:shape val="box"/>
        <c:axId val="-149798720"/>
        <c:axId val="-149802528"/>
        <c:axId val="0"/>
      </c:bar3DChart>
      <c:catAx>
        <c:axId val="-149798720"/>
        <c:scaling>
          <c:orientation val="minMax"/>
        </c:scaling>
        <c:delete val="1"/>
        <c:axPos val="b"/>
        <c:title>
          <c:tx>
            <c:rich>
              <a:bodyPr/>
              <a:lstStyle/>
              <a:p>
                <a:pPr>
                  <a:defRPr/>
                </a:pPr>
                <a:r>
                  <a:rPr lang="es-CO"/>
                  <a:t>BAJO</a:t>
                </a:r>
                <a:r>
                  <a:rPr lang="es-CO" baseline="0"/>
                  <a:t>                         MODERADO                                  ALTO                           EXTREMO</a:t>
                </a:r>
                <a:endParaRPr lang="es-CO"/>
              </a:p>
            </c:rich>
          </c:tx>
          <c:overlay val="0"/>
        </c:title>
        <c:majorTickMark val="out"/>
        <c:minorTickMark val="none"/>
        <c:tickLblPos val="nextTo"/>
        <c:crossAx val="-149802528"/>
        <c:crosses val="autoZero"/>
        <c:auto val="1"/>
        <c:lblAlgn val="ctr"/>
        <c:lblOffset val="100"/>
        <c:noMultiLvlLbl val="0"/>
      </c:catAx>
      <c:valAx>
        <c:axId val="-149802528"/>
        <c:scaling>
          <c:orientation val="minMax"/>
        </c:scaling>
        <c:delete val="0"/>
        <c:axPos val="l"/>
        <c:majorGridlines/>
        <c:numFmt formatCode="General" sourceLinked="1"/>
        <c:majorTickMark val="out"/>
        <c:minorTickMark val="none"/>
        <c:tickLblPos val="nextTo"/>
        <c:crossAx val="-149798720"/>
        <c:crosses val="autoZero"/>
        <c:crossBetween val="between"/>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9D5-4791-B9A2-DF6EB7C6F193}"/>
              </c:ext>
            </c:extLst>
          </c:dPt>
          <c:dPt>
            <c:idx val="1"/>
            <c:invertIfNegative val="0"/>
            <c:bubble3D val="0"/>
            <c:spPr>
              <a:solidFill>
                <a:srgbClr val="FFFF00"/>
              </a:solidFill>
            </c:spPr>
            <c:extLst>
              <c:ext xmlns:c16="http://schemas.microsoft.com/office/drawing/2014/chart" uri="{C3380CC4-5D6E-409C-BE32-E72D297353CC}">
                <c16:uniqueId val="{00000003-89D5-4791-B9A2-DF6EB7C6F193}"/>
              </c:ext>
            </c:extLst>
          </c:dPt>
          <c:dPt>
            <c:idx val="2"/>
            <c:invertIfNegative val="0"/>
            <c:bubble3D val="0"/>
            <c:spPr>
              <a:solidFill>
                <a:srgbClr val="FF6600"/>
              </a:solidFill>
            </c:spPr>
            <c:extLst>
              <c:ext xmlns:c16="http://schemas.microsoft.com/office/drawing/2014/chart" uri="{C3380CC4-5D6E-409C-BE32-E72D297353CC}">
                <c16:uniqueId val="{00000005-89D5-4791-B9A2-DF6EB7C6F193}"/>
              </c:ext>
            </c:extLst>
          </c:dPt>
          <c:dPt>
            <c:idx val="3"/>
            <c:invertIfNegative val="0"/>
            <c:bubble3D val="0"/>
            <c:spPr>
              <a:solidFill>
                <a:srgbClr val="FF0000"/>
              </a:solidFill>
            </c:spPr>
            <c:extLst>
              <c:ext xmlns:c16="http://schemas.microsoft.com/office/drawing/2014/chart" uri="{C3380CC4-5D6E-409C-BE32-E72D297353CC}">
                <c16:uniqueId val="{00000007-89D5-4791-B9A2-DF6EB7C6F193}"/>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'INF Y COMUNICACION'!$W$15:$W$18</c:f>
              <c:numCache>
                <c:formatCode>General</c:formatCode>
                <c:ptCount val="4"/>
                <c:pt idx="0">
                  <c:v>2</c:v>
                </c:pt>
                <c:pt idx="1">
                  <c:v>1</c:v>
                </c:pt>
                <c:pt idx="2">
                  <c:v>0</c:v>
                </c:pt>
                <c:pt idx="3">
                  <c:v>0</c:v>
                </c:pt>
              </c:numCache>
            </c:numRef>
          </c:val>
          <c:extLst>
            <c:ext xmlns:c16="http://schemas.microsoft.com/office/drawing/2014/chart" uri="{C3380CC4-5D6E-409C-BE32-E72D297353CC}">
              <c16:uniqueId val="{00000008-89D5-4791-B9A2-DF6EB7C6F193}"/>
            </c:ext>
          </c:extLst>
        </c:ser>
        <c:ser>
          <c:idx val="1"/>
          <c:order val="1"/>
          <c:invertIfNegative val="0"/>
          <c:val>
            <c:numRef>
              <c:f>'INF Y COMUNICACION'!$X$15:$X$18</c:f>
              <c:numCache>
                <c:formatCode>General</c:formatCode>
                <c:ptCount val="4"/>
              </c:numCache>
            </c:numRef>
          </c:val>
          <c:extLst>
            <c:ext xmlns:c16="http://schemas.microsoft.com/office/drawing/2014/chart" uri="{C3380CC4-5D6E-409C-BE32-E72D297353CC}">
              <c16:uniqueId val="{00000009-89D5-4791-B9A2-DF6EB7C6F193}"/>
            </c:ext>
          </c:extLst>
        </c:ser>
        <c:ser>
          <c:idx val="2"/>
          <c:order val="2"/>
          <c:invertIfNegative val="0"/>
          <c:val>
            <c:numRef>
              <c:f>'INF Y COMUNICACION'!$Y$15:$Y$18</c:f>
              <c:numCache>
                <c:formatCode>General</c:formatCode>
                <c:ptCount val="4"/>
              </c:numCache>
            </c:numRef>
          </c:val>
          <c:extLst>
            <c:ext xmlns:c16="http://schemas.microsoft.com/office/drawing/2014/chart" uri="{C3380CC4-5D6E-409C-BE32-E72D297353CC}">
              <c16:uniqueId val="{0000000A-89D5-4791-B9A2-DF6EB7C6F193}"/>
            </c:ext>
          </c:extLst>
        </c:ser>
        <c:dLbls>
          <c:showLegendKey val="0"/>
          <c:showVal val="0"/>
          <c:showCatName val="0"/>
          <c:showSerName val="0"/>
          <c:showPercent val="0"/>
          <c:showBubbleSize val="0"/>
        </c:dLbls>
        <c:gapWidth val="150"/>
        <c:shape val="box"/>
        <c:axId val="-149800896"/>
        <c:axId val="-149810144"/>
        <c:axId val="0"/>
      </c:bar3DChart>
      <c:catAx>
        <c:axId val="-149800896"/>
        <c:scaling>
          <c:orientation val="minMax"/>
        </c:scaling>
        <c:delete val="1"/>
        <c:axPos val="b"/>
        <c:title>
          <c:tx>
            <c:rich>
              <a:bodyPr/>
              <a:lstStyle/>
              <a:p>
                <a:pPr>
                  <a:defRPr/>
                </a:pPr>
                <a:r>
                  <a:rPr lang="es-CO"/>
                  <a:t>BAJO                       </a:t>
                </a:r>
                <a:r>
                  <a:rPr lang="es-CO" baseline="0"/>
                  <a:t>   MODERADO                                ALTO                                   EXTREMO</a:t>
                </a:r>
                <a:endParaRPr lang="es-CO"/>
              </a:p>
            </c:rich>
          </c:tx>
          <c:overlay val="0"/>
        </c:title>
        <c:majorTickMark val="out"/>
        <c:minorTickMark val="none"/>
        <c:tickLblPos val="nextTo"/>
        <c:crossAx val="-149810144"/>
        <c:crosses val="autoZero"/>
        <c:auto val="1"/>
        <c:lblAlgn val="ctr"/>
        <c:lblOffset val="100"/>
        <c:noMultiLvlLbl val="0"/>
      </c:catAx>
      <c:valAx>
        <c:axId val="-149810144"/>
        <c:scaling>
          <c:orientation val="minMax"/>
        </c:scaling>
        <c:delete val="0"/>
        <c:axPos val="l"/>
        <c:majorGridlines/>
        <c:numFmt formatCode="General" sourceLinked="1"/>
        <c:majorTickMark val="out"/>
        <c:minorTickMark val="none"/>
        <c:tickLblPos val="nextTo"/>
        <c:crossAx val="-149800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4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DEB4-486D-B709-3B2026228271}"/>
              </c:ext>
            </c:extLst>
          </c:dPt>
          <c:dPt>
            <c:idx val="1"/>
            <c:invertIfNegative val="0"/>
            <c:bubble3D val="0"/>
            <c:spPr>
              <a:solidFill>
                <a:srgbClr val="FFFF00"/>
              </a:solidFill>
            </c:spPr>
            <c:extLst>
              <c:ext xmlns:c16="http://schemas.microsoft.com/office/drawing/2014/chart" uri="{C3380CC4-5D6E-409C-BE32-E72D297353CC}">
                <c16:uniqueId val="{00000003-DEB4-486D-B709-3B2026228271}"/>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DEB4-486D-B709-3B2026228271}"/>
              </c:ext>
            </c:extLst>
          </c:dPt>
          <c:dPt>
            <c:idx val="3"/>
            <c:invertIfNegative val="0"/>
            <c:bubble3D val="0"/>
            <c:spPr>
              <a:solidFill>
                <a:srgbClr val="FF0000"/>
              </a:solidFill>
            </c:spPr>
            <c:extLst>
              <c:ext xmlns:c16="http://schemas.microsoft.com/office/drawing/2014/chart" uri="{C3380CC4-5D6E-409C-BE32-E72D297353CC}">
                <c16:uniqueId val="{00000007-DEB4-486D-B709-3B2026228271}"/>
              </c:ext>
            </c:extLst>
          </c:dPt>
          <c:val>
            <c:numRef>
              <c:f>'TALENTO HUMANO'!$W$23:$W$26</c:f>
              <c:numCache>
                <c:formatCode>General</c:formatCode>
                <c:ptCount val="4"/>
                <c:pt idx="0">
                  <c:v>7</c:v>
                </c:pt>
                <c:pt idx="1">
                  <c:v>1</c:v>
                </c:pt>
                <c:pt idx="2">
                  <c:v>0</c:v>
                </c:pt>
                <c:pt idx="3">
                  <c:v>0</c:v>
                </c:pt>
              </c:numCache>
            </c:numRef>
          </c:val>
          <c:extLst>
            <c:ext xmlns:c16="http://schemas.microsoft.com/office/drawing/2014/chart" uri="{C3380CC4-5D6E-409C-BE32-E72D297353CC}">
              <c16:uniqueId val="{00000008-DEB4-486D-B709-3B2026228271}"/>
            </c:ext>
          </c:extLst>
        </c:ser>
        <c:ser>
          <c:idx val="1"/>
          <c:order val="1"/>
          <c:invertIfNegative val="0"/>
          <c:val>
            <c:numRef>
              <c:f>'TALENTO HUMANO'!$X$23:$X$26</c:f>
              <c:numCache>
                <c:formatCode>General</c:formatCode>
                <c:ptCount val="4"/>
              </c:numCache>
            </c:numRef>
          </c:val>
          <c:extLst>
            <c:ext xmlns:c16="http://schemas.microsoft.com/office/drawing/2014/chart" uri="{C3380CC4-5D6E-409C-BE32-E72D297353CC}">
              <c16:uniqueId val="{00000009-DEB4-486D-B709-3B2026228271}"/>
            </c:ext>
          </c:extLst>
        </c:ser>
        <c:ser>
          <c:idx val="2"/>
          <c:order val="2"/>
          <c:invertIfNegative val="0"/>
          <c:val>
            <c:numRef>
              <c:f>'TALENTO HUMANO'!$Y$23:$Y$26</c:f>
              <c:numCache>
                <c:formatCode>General</c:formatCode>
                <c:ptCount val="4"/>
              </c:numCache>
            </c:numRef>
          </c:val>
          <c:extLst>
            <c:ext xmlns:c16="http://schemas.microsoft.com/office/drawing/2014/chart" uri="{C3380CC4-5D6E-409C-BE32-E72D297353CC}">
              <c16:uniqueId val="{0000000A-DEB4-486D-B709-3B2026228271}"/>
            </c:ext>
          </c:extLst>
        </c:ser>
        <c:dLbls>
          <c:showLegendKey val="0"/>
          <c:showVal val="0"/>
          <c:showCatName val="0"/>
          <c:showSerName val="0"/>
          <c:showPercent val="0"/>
          <c:showBubbleSize val="0"/>
        </c:dLbls>
        <c:gapWidth val="150"/>
        <c:shape val="box"/>
        <c:axId val="-149809600"/>
        <c:axId val="-149806336"/>
        <c:axId val="0"/>
      </c:bar3DChart>
      <c:catAx>
        <c:axId val="-149809600"/>
        <c:scaling>
          <c:orientation val="minMax"/>
        </c:scaling>
        <c:delete val="1"/>
        <c:axPos val="b"/>
        <c:title>
          <c:tx>
            <c:rich>
              <a:bodyPr/>
              <a:lstStyle/>
              <a:p>
                <a:pPr>
                  <a:defRPr/>
                </a:pPr>
                <a:r>
                  <a:rPr lang="en-US"/>
                  <a:t>BAJO                        MODERADO</a:t>
                </a:r>
                <a:r>
                  <a:rPr lang="en-US" baseline="0"/>
                  <a:t>                          ALTO                     EXTREMO</a:t>
                </a:r>
                <a:endParaRPr lang="en-US"/>
              </a:p>
            </c:rich>
          </c:tx>
          <c:layout>
            <c:manualLayout>
              <c:xMode val="edge"/>
              <c:yMode val="edge"/>
              <c:x val="0.13410306588172655"/>
              <c:y val="0.87059747739865845"/>
            </c:manualLayout>
          </c:layout>
          <c:overlay val="0"/>
        </c:title>
        <c:majorTickMark val="out"/>
        <c:minorTickMark val="none"/>
        <c:tickLblPos val="nextTo"/>
        <c:crossAx val="-149806336"/>
        <c:crosses val="autoZero"/>
        <c:auto val="1"/>
        <c:lblAlgn val="ctr"/>
        <c:lblOffset val="100"/>
        <c:noMultiLvlLbl val="0"/>
      </c:catAx>
      <c:valAx>
        <c:axId val="-149806336"/>
        <c:scaling>
          <c:orientation val="minMax"/>
        </c:scaling>
        <c:delete val="0"/>
        <c:axPos val="l"/>
        <c:majorGridlines/>
        <c:numFmt formatCode="General" sourceLinked="1"/>
        <c:majorTickMark val="out"/>
        <c:minorTickMark val="none"/>
        <c:tickLblPos val="nextTo"/>
        <c:crossAx val="-14980960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40"/>
      <c:rAngAx val="0"/>
    </c:view3D>
    <c:floor>
      <c:thickness val="0"/>
    </c:floor>
    <c:sideWall>
      <c:thickness val="0"/>
    </c:sideWall>
    <c:backWall>
      <c:thickness val="0"/>
    </c:backWall>
    <c:plotArea>
      <c:layout>
        <c:manualLayout>
          <c:layoutTarget val="inner"/>
          <c:xMode val="edge"/>
          <c:yMode val="edge"/>
          <c:x val="8.3214764216720361E-2"/>
          <c:y val="2.4620261787585859E-2"/>
          <c:w val="0.91466152619600849"/>
          <c:h val="0.89144026619027383"/>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643-4A32-BAEC-83571A4754F5}"/>
              </c:ext>
            </c:extLst>
          </c:dPt>
          <c:dPt>
            <c:idx val="1"/>
            <c:invertIfNegative val="0"/>
            <c:bubble3D val="0"/>
            <c:spPr>
              <a:solidFill>
                <a:srgbClr val="FFFF00"/>
              </a:solidFill>
            </c:spPr>
            <c:extLst>
              <c:ext xmlns:c16="http://schemas.microsoft.com/office/drawing/2014/chart" uri="{C3380CC4-5D6E-409C-BE32-E72D297353CC}">
                <c16:uniqueId val="{00000003-8643-4A32-BAEC-83571A4754F5}"/>
              </c:ext>
            </c:extLst>
          </c:dPt>
          <c:dPt>
            <c:idx val="2"/>
            <c:invertIfNegative val="0"/>
            <c:bubble3D val="0"/>
            <c:spPr>
              <a:solidFill>
                <a:srgbClr val="FF6600"/>
              </a:solidFill>
            </c:spPr>
            <c:extLst>
              <c:ext xmlns:c16="http://schemas.microsoft.com/office/drawing/2014/chart" uri="{C3380CC4-5D6E-409C-BE32-E72D297353CC}">
                <c16:uniqueId val="{00000005-8643-4A32-BAEC-83571A4754F5}"/>
              </c:ext>
            </c:extLst>
          </c:dPt>
          <c:dPt>
            <c:idx val="3"/>
            <c:invertIfNegative val="0"/>
            <c:bubble3D val="0"/>
            <c:spPr>
              <a:solidFill>
                <a:srgbClr val="FF0000"/>
              </a:solidFill>
            </c:spPr>
            <c:extLst>
              <c:ext xmlns:c16="http://schemas.microsoft.com/office/drawing/2014/chart" uri="{C3380CC4-5D6E-409C-BE32-E72D297353CC}">
                <c16:uniqueId val="{00000007-8643-4A32-BAEC-83571A4754F5}"/>
              </c:ext>
            </c:extLst>
          </c:dPt>
          <c:val>
            <c:numRef>
              <c:f>'C. INTERNO'!$X$28:$X$31</c:f>
              <c:numCache>
                <c:formatCode>General</c:formatCode>
                <c:ptCount val="4"/>
                <c:pt idx="0">
                  <c:v>1</c:v>
                </c:pt>
                <c:pt idx="1">
                  <c:v>4</c:v>
                </c:pt>
                <c:pt idx="2">
                  <c:v>1</c:v>
                </c:pt>
                <c:pt idx="3">
                  <c:v>0</c:v>
                </c:pt>
              </c:numCache>
            </c:numRef>
          </c:val>
          <c:extLst>
            <c:ext xmlns:c16="http://schemas.microsoft.com/office/drawing/2014/chart" uri="{C3380CC4-5D6E-409C-BE32-E72D297353CC}">
              <c16:uniqueId val="{00000008-8643-4A32-BAEC-83571A4754F5}"/>
            </c:ext>
          </c:extLst>
        </c:ser>
        <c:ser>
          <c:idx val="1"/>
          <c:order val="1"/>
          <c:invertIfNegative val="0"/>
          <c:val>
            <c:numRef>
              <c:f>'C. INTERNO'!$Y$28:$Y$31</c:f>
              <c:numCache>
                <c:formatCode>General</c:formatCode>
                <c:ptCount val="4"/>
              </c:numCache>
            </c:numRef>
          </c:val>
          <c:extLst>
            <c:ext xmlns:c16="http://schemas.microsoft.com/office/drawing/2014/chart" uri="{C3380CC4-5D6E-409C-BE32-E72D297353CC}">
              <c16:uniqueId val="{00000009-8643-4A32-BAEC-83571A4754F5}"/>
            </c:ext>
          </c:extLst>
        </c:ser>
        <c:ser>
          <c:idx val="2"/>
          <c:order val="2"/>
          <c:invertIfNegative val="0"/>
          <c:val>
            <c:numRef>
              <c:f>'C. INTERNO'!$Z$28:$Z$31</c:f>
              <c:numCache>
                <c:formatCode>General</c:formatCode>
                <c:ptCount val="4"/>
              </c:numCache>
            </c:numRef>
          </c:val>
          <c:extLst>
            <c:ext xmlns:c16="http://schemas.microsoft.com/office/drawing/2014/chart" uri="{C3380CC4-5D6E-409C-BE32-E72D297353CC}">
              <c16:uniqueId val="{0000000A-8643-4A32-BAEC-83571A4754F5}"/>
            </c:ext>
          </c:extLst>
        </c:ser>
        <c:dLbls>
          <c:showLegendKey val="0"/>
          <c:showVal val="0"/>
          <c:showCatName val="0"/>
          <c:showSerName val="0"/>
          <c:showPercent val="0"/>
          <c:showBubbleSize val="0"/>
        </c:dLbls>
        <c:gapWidth val="0"/>
        <c:gapDepth val="0"/>
        <c:shape val="box"/>
        <c:axId val="-190609664"/>
        <c:axId val="-190609120"/>
        <c:axId val="0"/>
      </c:bar3DChart>
      <c:catAx>
        <c:axId val="-190609664"/>
        <c:scaling>
          <c:orientation val="minMax"/>
        </c:scaling>
        <c:delete val="0"/>
        <c:axPos val="b"/>
        <c:majorTickMark val="none"/>
        <c:minorTickMark val="none"/>
        <c:tickLblPos val="nextTo"/>
        <c:crossAx val="-190609120"/>
        <c:crosses val="autoZero"/>
        <c:auto val="1"/>
        <c:lblAlgn val="ctr"/>
        <c:lblOffset val="100"/>
        <c:noMultiLvlLbl val="0"/>
      </c:catAx>
      <c:valAx>
        <c:axId val="-190609120"/>
        <c:scaling>
          <c:orientation val="minMax"/>
        </c:scaling>
        <c:delete val="0"/>
        <c:axPos val="l"/>
        <c:majorGridlines/>
        <c:minorGridlines/>
        <c:numFmt formatCode="General" sourceLinked="1"/>
        <c:majorTickMark val="out"/>
        <c:minorTickMark val="none"/>
        <c:tickLblPos val="nextTo"/>
        <c:crossAx val="-190609664"/>
        <c:crosses val="autoZero"/>
        <c:crossBetween val="between"/>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28D0-41F1-96AA-D212920A4B51}"/>
              </c:ext>
            </c:extLst>
          </c:dPt>
          <c:dPt>
            <c:idx val="1"/>
            <c:invertIfNegative val="0"/>
            <c:bubble3D val="0"/>
            <c:spPr>
              <a:solidFill>
                <a:srgbClr val="FFFF00"/>
              </a:solidFill>
            </c:spPr>
            <c:extLst>
              <c:ext xmlns:c16="http://schemas.microsoft.com/office/drawing/2014/chart" uri="{C3380CC4-5D6E-409C-BE32-E72D297353CC}">
                <c16:uniqueId val="{00000003-28D0-41F1-96AA-D212920A4B51}"/>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28D0-41F1-96AA-D212920A4B51}"/>
              </c:ext>
            </c:extLst>
          </c:dPt>
          <c:dPt>
            <c:idx val="3"/>
            <c:invertIfNegative val="0"/>
            <c:bubble3D val="0"/>
            <c:spPr>
              <a:solidFill>
                <a:srgbClr val="FF0000"/>
              </a:solidFill>
            </c:spPr>
            <c:extLst>
              <c:ext xmlns:c16="http://schemas.microsoft.com/office/drawing/2014/chart" uri="{C3380CC4-5D6E-409C-BE32-E72D297353CC}">
                <c16:uniqueId val="{00000007-28D0-41F1-96AA-D212920A4B5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SISTEMAS!$W$29:$W$32</c:f>
              <c:numCache>
                <c:formatCode>General</c:formatCode>
                <c:ptCount val="4"/>
                <c:pt idx="0">
                  <c:v>4</c:v>
                </c:pt>
                <c:pt idx="1">
                  <c:v>4</c:v>
                </c:pt>
                <c:pt idx="2">
                  <c:v>1</c:v>
                </c:pt>
                <c:pt idx="3">
                  <c:v>0</c:v>
                </c:pt>
              </c:numCache>
            </c:numRef>
          </c:val>
          <c:extLst>
            <c:ext xmlns:c16="http://schemas.microsoft.com/office/drawing/2014/chart" uri="{C3380CC4-5D6E-409C-BE32-E72D297353CC}">
              <c16:uniqueId val="{00000008-28D0-41F1-96AA-D212920A4B51}"/>
            </c:ext>
          </c:extLst>
        </c:ser>
        <c:ser>
          <c:idx val="1"/>
          <c:order val="1"/>
          <c:invertIfNegative val="0"/>
          <c:val>
            <c:numRef>
              <c:f>SISTEMAS!$X$29:$X$32</c:f>
              <c:numCache>
                <c:formatCode>General</c:formatCode>
                <c:ptCount val="4"/>
              </c:numCache>
            </c:numRef>
          </c:val>
          <c:extLst>
            <c:ext xmlns:c16="http://schemas.microsoft.com/office/drawing/2014/chart" uri="{C3380CC4-5D6E-409C-BE32-E72D297353CC}">
              <c16:uniqueId val="{00000009-28D0-41F1-96AA-D212920A4B51}"/>
            </c:ext>
          </c:extLst>
        </c:ser>
        <c:ser>
          <c:idx val="2"/>
          <c:order val="2"/>
          <c:invertIfNegative val="0"/>
          <c:val>
            <c:numRef>
              <c:f>SISTEMAS!$Y$29:$Y$32</c:f>
              <c:numCache>
                <c:formatCode>General</c:formatCode>
                <c:ptCount val="4"/>
              </c:numCache>
            </c:numRef>
          </c:val>
          <c:extLst>
            <c:ext xmlns:c16="http://schemas.microsoft.com/office/drawing/2014/chart" uri="{C3380CC4-5D6E-409C-BE32-E72D297353CC}">
              <c16:uniqueId val="{0000000A-28D0-41F1-96AA-D212920A4B51}"/>
            </c:ext>
          </c:extLst>
        </c:ser>
        <c:dLbls>
          <c:showLegendKey val="0"/>
          <c:showVal val="0"/>
          <c:showCatName val="0"/>
          <c:showSerName val="0"/>
          <c:showPercent val="0"/>
          <c:showBubbleSize val="0"/>
        </c:dLbls>
        <c:gapWidth val="150"/>
        <c:shape val="box"/>
        <c:axId val="-149804704"/>
        <c:axId val="-149804160"/>
        <c:axId val="0"/>
      </c:bar3DChart>
      <c:catAx>
        <c:axId val="-149804704"/>
        <c:scaling>
          <c:orientation val="minMax"/>
        </c:scaling>
        <c:delete val="1"/>
        <c:axPos val="b"/>
        <c:title>
          <c:tx>
            <c:rich>
              <a:bodyPr/>
              <a:lstStyle/>
              <a:p>
                <a:pPr>
                  <a:defRPr/>
                </a:pPr>
                <a:r>
                  <a:rPr lang="es-CO"/>
                  <a:t>BAJO                         MODERADO</a:t>
                </a:r>
                <a:r>
                  <a:rPr lang="es-CO" baseline="0"/>
                  <a:t>                         ALTO                      EXTREMO</a:t>
                </a:r>
                <a:endParaRPr lang="es-CO"/>
              </a:p>
            </c:rich>
          </c:tx>
          <c:layout>
            <c:manualLayout>
              <c:xMode val="edge"/>
              <c:yMode val="edge"/>
              <c:x val="0.11483934023680008"/>
              <c:y val="0.87068642461358992"/>
            </c:manualLayout>
          </c:layout>
          <c:overlay val="0"/>
        </c:title>
        <c:majorTickMark val="out"/>
        <c:minorTickMark val="none"/>
        <c:tickLblPos val="nextTo"/>
        <c:crossAx val="-149804160"/>
        <c:crosses val="autoZero"/>
        <c:auto val="1"/>
        <c:lblAlgn val="ctr"/>
        <c:lblOffset val="100"/>
        <c:noMultiLvlLbl val="0"/>
      </c:catAx>
      <c:valAx>
        <c:axId val="-149804160"/>
        <c:scaling>
          <c:orientation val="minMax"/>
        </c:scaling>
        <c:delete val="0"/>
        <c:axPos val="l"/>
        <c:majorGridlines/>
        <c:numFmt formatCode="General" sourceLinked="1"/>
        <c:majorTickMark val="out"/>
        <c:minorTickMark val="none"/>
        <c:tickLblPos val="nextTo"/>
        <c:crossAx val="-149804704"/>
        <c:crosses val="autoZero"/>
        <c:crossBetween val="between"/>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55804312314838E-2"/>
          <c:y val="9.6984085280663032E-2"/>
          <c:w val="0.90911225785168093"/>
          <c:h val="0.70873663932801356"/>
        </c:manualLayout>
      </c:layout>
      <c:bar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200E-40B1-91D4-B2E7258A9B98}"/>
              </c:ext>
            </c:extLst>
          </c:dPt>
          <c:dPt>
            <c:idx val="1"/>
            <c:invertIfNegative val="0"/>
            <c:bubble3D val="0"/>
            <c:spPr>
              <a:solidFill>
                <a:srgbClr val="FFFF00"/>
              </a:solidFill>
            </c:spPr>
            <c:extLst>
              <c:ext xmlns:c16="http://schemas.microsoft.com/office/drawing/2014/chart" uri="{C3380CC4-5D6E-409C-BE32-E72D297353CC}">
                <c16:uniqueId val="{00000003-200E-40B1-91D4-B2E7258A9B98}"/>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200E-40B1-91D4-B2E7258A9B98}"/>
              </c:ext>
            </c:extLst>
          </c:dPt>
          <c:dPt>
            <c:idx val="3"/>
            <c:invertIfNegative val="0"/>
            <c:bubble3D val="0"/>
            <c:spPr>
              <a:solidFill>
                <a:srgbClr val="FF0000"/>
              </a:solidFill>
            </c:spPr>
            <c:extLst>
              <c:ext xmlns:c16="http://schemas.microsoft.com/office/drawing/2014/chart" uri="{C3380CC4-5D6E-409C-BE32-E72D297353CC}">
                <c16:uniqueId val="{00000007-200E-40B1-91D4-B2E7258A9B9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poly"/>
            <c:order val="2"/>
            <c:dispRSqr val="0"/>
            <c:dispEq val="0"/>
          </c:trendline>
          <c:cat>
            <c:strRef>
              <c:f>'Control Interno'!$Q$4:$Q$7</c:f>
              <c:strCache>
                <c:ptCount val="4"/>
                <c:pt idx="0">
                  <c:v>RIESGO BAJO</c:v>
                </c:pt>
                <c:pt idx="1">
                  <c:v>RIESGO MODERADO</c:v>
                </c:pt>
                <c:pt idx="2">
                  <c:v>RIESGO ALTO</c:v>
                </c:pt>
                <c:pt idx="3">
                  <c:v>RIESGO EXTREMO</c:v>
                </c:pt>
              </c:strCache>
            </c:strRef>
          </c:cat>
          <c:val>
            <c:numRef>
              <c:f>'Control Interno'!$R$4:$R$7</c:f>
              <c:numCache>
                <c:formatCode>General</c:formatCode>
                <c:ptCount val="4"/>
                <c:pt idx="0">
                  <c:v>1</c:v>
                </c:pt>
                <c:pt idx="1">
                  <c:v>2</c:v>
                </c:pt>
                <c:pt idx="2">
                  <c:v>2</c:v>
                </c:pt>
                <c:pt idx="3">
                  <c:v>0</c:v>
                </c:pt>
              </c:numCache>
            </c:numRef>
          </c:val>
          <c:extLst>
            <c:ext xmlns:c16="http://schemas.microsoft.com/office/drawing/2014/chart" uri="{C3380CC4-5D6E-409C-BE32-E72D297353CC}">
              <c16:uniqueId val="{00000009-200E-40B1-91D4-B2E7258A9B98}"/>
            </c:ext>
          </c:extLst>
        </c:ser>
        <c:ser>
          <c:idx val="1"/>
          <c:order val="1"/>
          <c:invertIfNegative val="0"/>
          <c:cat>
            <c:strRef>
              <c:f>'Control Interno'!$Q$4:$Q$7</c:f>
              <c:strCache>
                <c:ptCount val="4"/>
                <c:pt idx="0">
                  <c:v>RIESGO BAJO</c:v>
                </c:pt>
                <c:pt idx="1">
                  <c:v>RIESGO MODERADO</c:v>
                </c:pt>
                <c:pt idx="2">
                  <c:v>RIESGO ALTO</c:v>
                </c:pt>
                <c:pt idx="3">
                  <c:v>RIESGO EXTREMO</c:v>
                </c:pt>
              </c:strCache>
            </c:strRef>
          </c:cat>
          <c:val>
            <c:numRef>
              <c:f>'Control Interno'!$S$4:$S$7</c:f>
              <c:numCache>
                <c:formatCode>General</c:formatCode>
                <c:ptCount val="4"/>
              </c:numCache>
            </c:numRef>
          </c:val>
          <c:extLst>
            <c:ext xmlns:c16="http://schemas.microsoft.com/office/drawing/2014/chart" uri="{C3380CC4-5D6E-409C-BE32-E72D297353CC}">
              <c16:uniqueId val="{0000000A-200E-40B1-91D4-B2E7258A9B98}"/>
            </c:ext>
          </c:extLst>
        </c:ser>
        <c:dLbls>
          <c:showLegendKey val="0"/>
          <c:showVal val="0"/>
          <c:showCatName val="0"/>
          <c:showSerName val="0"/>
          <c:showPercent val="0"/>
          <c:showBubbleSize val="0"/>
        </c:dLbls>
        <c:gapWidth val="0"/>
        <c:axId val="-149800352"/>
        <c:axId val="-149799264"/>
      </c:barChart>
      <c:catAx>
        <c:axId val="-149800352"/>
        <c:scaling>
          <c:orientation val="minMax"/>
        </c:scaling>
        <c:delete val="0"/>
        <c:axPos val="b"/>
        <c:numFmt formatCode="General" sourceLinked="0"/>
        <c:majorTickMark val="none"/>
        <c:minorTickMark val="none"/>
        <c:tickLblPos val="nextTo"/>
        <c:crossAx val="-149799264"/>
        <c:crosses val="autoZero"/>
        <c:auto val="1"/>
        <c:lblAlgn val="ctr"/>
        <c:lblOffset val="100"/>
        <c:noMultiLvlLbl val="0"/>
      </c:catAx>
      <c:valAx>
        <c:axId val="-149799264"/>
        <c:scaling>
          <c:orientation val="minMax"/>
          <c:max val="5"/>
          <c:min val="0"/>
        </c:scaling>
        <c:delete val="0"/>
        <c:axPos val="l"/>
        <c:numFmt formatCode="General" sourceLinked="1"/>
        <c:majorTickMark val="out"/>
        <c:minorTickMark val="none"/>
        <c:tickLblPos val="nextTo"/>
        <c:crossAx val="-149800352"/>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A914-4036-B487-A961D2CBBFFB}"/>
              </c:ext>
            </c:extLst>
          </c:dPt>
          <c:dPt>
            <c:idx val="1"/>
            <c:invertIfNegative val="0"/>
            <c:bubble3D val="0"/>
            <c:spPr>
              <a:solidFill>
                <a:srgbClr val="FFFF00"/>
              </a:solidFill>
            </c:spPr>
            <c:extLst>
              <c:ext xmlns:c16="http://schemas.microsoft.com/office/drawing/2014/chart" uri="{C3380CC4-5D6E-409C-BE32-E72D297353CC}">
                <c16:uniqueId val="{00000003-A914-4036-B487-A961D2CBBFFB}"/>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A914-4036-B487-A961D2CBBFFB}"/>
              </c:ext>
            </c:extLst>
          </c:dPt>
          <c:dPt>
            <c:idx val="3"/>
            <c:invertIfNegative val="0"/>
            <c:bubble3D val="0"/>
            <c:spPr>
              <a:solidFill>
                <a:srgbClr val="FF0000"/>
              </a:solidFill>
            </c:spPr>
            <c:extLst>
              <c:ext xmlns:c16="http://schemas.microsoft.com/office/drawing/2014/chart" uri="{C3380CC4-5D6E-409C-BE32-E72D297353CC}">
                <c16:uniqueId val="{00000007-A914-4036-B487-A961D2CBBFFB}"/>
              </c:ext>
            </c:extLst>
          </c:dPt>
          <c:trendline>
            <c:trendlineType val="poly"/>
            <c:order val="4"/>
            <c:dispRSqr val="0"/>
            <c:dispEq val="0"/>
          </c:trendline>
          <c:cat>
            <c:strRef>
              <c:f>'Control Interno'!$K$4:$K$7</c:f>
              <c:strCache>
                <c:ptCount val="4"/>
                <c:pt idx="0">
                  <c:v>RIESGO BAJO</c:v>
                </c:pt>
                <c:pt idx="1">
                  <c:v>RIESGO MODERADO</c:v>
                </c:pt>
                <c:pt idx="2">
                  <c:v>RIESGO ALTO</c:v>
                </c:pt>
                <c:pt idx="3">
                  <c:v>RIESGO EXTREMO</c:v>
                </c:pt>
              </c:strCache>
            </c:strRef>
          </c:cat>
          <c:val>
            <c:numRef>
              <c:f>'Control Interno'!$L$4:$L$7</c:f>
              <c:numCache>
                <c:formatCode>General</c:formatCode>
                <c:ptCount val="4"/>
                <c:pt idx="0">
                  <c:v>0</c:v>
                </c:pt>
                <c:pt idx="1">
                  <c:v>1</c:v>
                </c:pt>
                <c:pt idx="2">
                  <c:v>0</c:v>
                </c:pt>
                <c:pt idx="3">
                  <c:v>4</c:v>
                </c:pt>
              </c:numCache>
            </c:numRef>
          </c:val>
          <c:extLst>
            <c:ext xmlns:c16="http://schemas.microsoft.com/office/drawing/2014/chart" uri="{C3380CC4-5D6E-409C-BE32-E72D297353CC}">
              <c16:uniqueId val="{00000009-A914-4036-B487-A961D2CBBFFB}"/>
            </c:ext>
          </c:extLst>
        </c:ser>
        <c:ser>
          <c:idx val="1"/>
          <c:order val="1"/>
          <c:invertIfNegative val="0"/>
          <c:cat>
            <c:strRef>
              <c:f>'Control Interno'!$K$4:$K$7</c:f>
              <c:strCache>
                <c:ptCount val="4"/>
                <c:pt idx="0">
                  <c:v>RIESGO BAJO</c:v>
                </c:pt>
                <c:pt idx="1">
                  <c:v>RIESGO MODERADO</c:v>
                </c:pt>
                <c:pt idx="2">
                  <c:v>RIESGO ALTO</c:v>
                </c:pt>
                <c:pt idx="3">
                  <c:v>RIESGO EXTREMO</c:v>
                </c:pt>
              </c:strCache>
            </c:strRef>
          </c:cat>
          <c:val>
            <c:numRef>
              <c:f>'Control Interno'!$M$4:$M$7</c:f>
              <c:numCache>
                <c:formatCode>General</c:formatCode>
                <c:ptCount val="4"/>
              </c:numCache>
            </c:numRef>
          </c:val>
          <c:extLst>
            <c:ext xmlns:c16="http://schemas.microsoft.com/office/drawing/2014/chart" uri="{C3380CC4-5D6E-409C-BE32-E72D297353CC}">
              <c16:uniqueId val="{0000000A-A914-4036-B487-A961D2CBBFFB}"/>
            </c:ext>
          </c:extLst>
        </c:ser>
        <c:dLbls>
          <c:showLegendKey val="0"/>
          <c:showVal val="0"/>
          <c:showCatName val="0"/>
          <c:showSerName val="0"/>
          <c:showPercent val="0"/>
          <c:showBubbleSize val="0"/>
        </c:dLbls>
        <c:gapWidth val="0"/>
        <c:overlap val="-100"/>
        <c:axId val="-149543568"/>
        <c:axId val="-149550096"/>
      </c:barChart>
      <c:catAx>
        <c:axId val="-149543568"/>
        <c:scaling>
          <c:orientation val="minMax"/>
        </c:scaling>
        <c:delete val="0"/>
        <c:axPos val="b"/>
        <c:numFmt formatCode="General" sourceLinked="0"/>
        <c:majorTickMark val="out"/>
        <c:minorTickMark val="none"/>
        <c:tickLblPos val="nextTo"/>
        <c:crossAx val="-149550096"/>
        <c:crosses val="autoZero"/>
        <c:auto val="1"/>
        <c:lblAlgn val="ctr"/>
        <c:lblOffset val="100"/>
        <c:noMultiLvlLbl val="0"/>
      </c:catAx>
      <c:valAx>
        <c:axId val="-149550096"/>
        <c:scaling>
          <c:orientation val="minMax"/>
          <c:max val="5"/>
          <c:min val="0"/>
        </c:scaling>
        <c:delete val="0"/>
        <c:axPos val="l"/>
        <c:majorGridlines/>
        <c:numFmt formatCode="General" sourceLinked="1"/>
        <c:majorTickMark val="out"/>
        <c:minorTickMark val="none"/>
        <c:tickLblPos val="nextTo"/>
        <c:crossAx val="-14954356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6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1B4B-4BF4-947D-3A7CE992CC66}"/>
              </c:ext>
            </c:extLst>
          </c:dPt>
          <c:dPt>
            <c:idx val="1"/>
            <c:invertIfNegative val="0"/>
            <c:bubble3D val="0"/>
            <c:spPr>
              <a:solidFill>
                <a:srgbClr val="FFFF00"/>
              </a:solidFill>
            </c:spPr>
            <c:extLst>
              <c:ext xmlns:c16="http://schemas.microsoft.com/office/drawing/2014/chart" uri="{C3380CC4-5D6E-409C-BE32-E72D297353CC}">
                <c16:uniqueId val="{00000003-1B4B-4BF4-947D-3A7CE992CC66}"/>
              </c:ext>
            </c:extLst>
          </c:dPt>
          <c:dPt>
            <c:idx val="2"/>
            <c:invertIfNegative val="0"/>
            <c:bubble3D val="0"/>
            <c:spPr>
              <a:solidFill>
                <a:srgbClr val="FF6600"/>
              </a:solidFill>
            </c:spPr>
            <c:extLst>
              <c:ext xmlns:c16="http://schemas.microsoft.com/office/drawing/2014/chart" uri="{C3380CC4-5D6E-409C-BE32-E72D297353CC}">
                <c16:uniqueId val="{00000005-1B4B-4BF4-947D-3A7CE992CC66}"/>
              </c:ext>
            </c:extLst>
          </c:dPt>
          <c:dPt>
            <c:idx val="3"/>
            <c:invertIfNegative val="0"/>
            <c:bubble3D val="0"/>
            <c:spPr>
              <a:solidFill>
                <a:srgbClr val="FF0000"/>
              </a:solidFill>
            </c:spPr>
            <c:extLst>
              <c:ext xmlns:c16="http://schemas.microsoft.com/office/drawing/2014/chart" uri="{C3380CC4-5D6E-409C-BE32-E72D297353CC}">
                <c16:uniqueId val="{00000007-1B4B-4BF4-947D-3A7CE992CC6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Convenios!$W$14:$W$17</c:f>
              <c:numCache>
                <c:formatCode>General</c:formatCode>
                <c:ptCount val="4"/>
                <c:pt idx="0">
                  <c:v>0</c:v>
                </c:pt>
                <c:pt idx="1">
                  <c:v>1</c:v>
                </c:pt>
                <c:pt idx="2">
                  <c:v>1</c:v>
                </c:pt>
                <c:pt idx="3">
                  <c:v>0</c:v>
                </c:pt>
              </c:numCache>
            </c:numRef>
          </c:val>
          <c:extLst>
            <c:ext xmlns:c16="http://schemas.microsoft.com/office/drawing/2014/chart" uri="{C3380CC4-5D6E-409C-BE32-E72D297353CC}">
              <c16:uniqueId val="{00000008-1B4B-4BF4-947D-3A7CE992CC66}"/>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Convenios!$X$14:$X$17</c:f>
              <c:numCache>
                <c:formatCode>General</c:formatCode>
                <c:ptCount val="4"/>
              </c:numCache>
            </c:numRef>
          </c:val>
          <c:extLst>
            <c:ext xmlns:c16="http://schemas.microsoft.com/office/drawing/2014/chart" uri="{C3380CC4-5D6E-409C-BE32-E72D297353CC}">
              <c16:uniqueId val="{00000009-1B4B-4BF4-947D-3A7CE992CC66}"/>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Convenios!$Y$14:$Y$17</c:f>
              <c:numCache>
                <c:formatCode>General</c:formatCode>
                <c:ptCount val="4"/>
              </c:numCache>
            </c:numRef>
          </c:val>
          <c:extLst>
            <c:ext xmlns:c16="http://schemas.microsoft.com/office/drawing/2014/chart" uri="{C3380CC4-5D6E-409C-BE32-E72D297353CC}">
              <c16:uniqueId val="{0000000A-1B4B-4BF4-947D-3A7CE992CC66}"/>
            </c:ext>
          </c:extLst>
        </c:ser>
        <c:dLbls>
          <c:showLegendKey val="0"/>
          <c:showVal val="1"/>
          <c:showCatName val="0"/>
          <c:showSerName val="0"/>
          <c:showPercent val="0"/>
          <c:showBubbleSize val="0"/>
        </c:dLbls>
        <c:gapWidth val="150"/>
        <c:shape val="box"/>
        <c:axId val="-190605856"/>
        <c:axId val="-190601504"/>
        <c:axId val="0"/>
      </c:bar3DChart>
      <c:catAx>
        <c:axId val="-190605856"/>
        <c:scaling>
          <c:orientation val="minMax"/>
        </c:scaling>
        <c:delete val="1"/>
        <c:axPos val="b"/>
        <c:title>
          <c:tx>
            <c:rich>
              <a:bodyPr/>
              <a:lstStyle/>
              <a:p>
                <a:pPr>
                  <a:defRPr/>
                </a:pPr>
                <a:r>
                  <a:rPr lang="es-CO"/>
                  <a:t>BAJO              MODERADO                    ALTO               EXTREMO</a:t>
                </a:r>
              </a:p>
            </c:rich>
          </c:tx>
          <c:layout>
            <c:manualLayout>
              <c:xMode val="edge"/>
              <c:yMode val="edge"/>
              <c:x val="0.12882370953630795"/>
              <c:y val="0.88220162077231923"/>
            </c:manualLayout>
          </c:layout>
          <c:overlay val="0"/>
        </c:title>
        <c:majorTickMark val="out"/>
        <c:minorTickMark val="none"/>
        <c:tickLblPos val="nextTo"/>
        <c:crossAx val="-190601504"/>
        <c:crosses val="autoZero"/>
        <c:auto val="1"/>
        <c:lblAlgn val="ctr"/>
        <c:lblOffset val="100"/>
        <c:noMultiLvlLbl val="0"/>
      </c:catAx>
      <c:valAx>
        <c:axId val="-190601504"/>
        <c:scaling>
          <c:orientation val="minMax"/>
        </c:scaling>
        <c:delete val="0"/>
        <c:axPos val="l"/>
        <c:majorGridlines/>
        <c:numFmt formatCode="General" sourceLinked="1"/>
        <c:majorTickMark val="out"/>
        <c:minorTickMark val="none"/>
        <c:tickLblPos val="nextTo"/>
        <c:crossAx val="-19060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9.6898935705709899E-2"/>
          <c:y val="2.2113441625758696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4A91-4DCB-B4AE-2EB47384C8E9}"/>
              </c:ext>
            </c:extLst>
          </c:dPt>
          <c:dPt>
            <c:idx val="1"/>
            <c:invertIfNegative val="0"/>
            <c:bubble3D val="0"/>
            <c:spPr>
              <a:solidFill>
                <a:srgbClr val="FFFF00"/>
              </a:solidFill>
              <a:ln>
                <a:noFill/>
              </a:ln>
            </c:spPr>
            <c:extLst>
              <c:ext xmlns:c16="http://schemas.microsoft.com/office/drawing/2014/chart" uri="{C3380CC4-5D6E-409C-BE32-E72D297353CC}">
                <c16:uniqueId val="{00000003-4A91-4DCB-B4AE-2EB47384C8E9}"/>
              </c:ext>
            </c:extLst>
          </c:dPt>
          <c:dPt>
            <c:idx val="2"/>
            <c:invertIfNegative val="0"/>
            <c:bubble3D val="0"/>
            <c:spPr>
              <a:solidFill>
                <a:srgbClr val="FF6600"/>
              </a:solidFill>
            </c:spPr>
            <c:extLst>
              <c:ext xmlns:c16="http://schemas.microsoft.com/office/drawing/2014/chart" uri="{C3380CC4-5D6E-409C-BE32-E72D297353CC}">
                <c16:uniqueId val="{00000005-4A91-4DCB-B4AE-2EB47384C8E9}"/>
              </c:ext>
            </c:extLst>
          </c:dPt>
          <c:dPt>
            <c:idx val="3"/>
            <c:invertIfNegative val="0"/>
            <c:bubble3D val="0"/>
            <c:spPr>
              <a:solidFill>
                <a:srgbClr val="FF0000"/>
              </a:solidFill>
            </c:spPr>
            <c:extLst>
              <c:ext xmlns:c16="http://schemas.microsoft.com/office/drawing/2014/chart" uri="{C3380CC4-5D6E-409C-BE32-E72D297353CC}">
                <c16:uniqueId val="{00000007-4A91-4DCB-B4AE-2EB47384C8E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INTERNO'!$X$20:$X$23</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4A91-4DCB-B4AE-2EB47384C8E9}"/>
            </c:ext>
          </c:extLst>
        </c:ser>
        <c:ser>
          <c:idx val="1"/>
          <c:order val="1"/>
          <c:invertIfNegative val="0"/>
          <c:val>
            <c:numRef>
              <c:f>'C. INTERNO'!$Y$20:$Y$23</c:f>
              <c:numCache>
                <c:formatCode>General</c:formatCode>
                <c:ptCount val="4"/>
              </c:numCache>
            </c:numRef>
          </c:val>
          <c:extLst>
            <c:ext xmlns:c16="http://schemas.microsoft.com/office/drawing/2014/chart" uri="{C3380CC4-5D6E-409C-BE32-E72D297353CC}">
              <c16:uniqueId val="{00000009-4A91-4DCB-B4AE-2EB47384C8E9}"/>
            </c:ext>
          </c:extLst>
        </c:ser>
        <c:ser>
          <c:idx val="2"/>
          <c:order val="2"/>
          <c:invertIfNegative val="0"/>
          <c:val>
            <c:numRef>
              <c:f>'C. INTERNO'!$Z$20:$Z$23</c:f>
              <c:numCache>
                <c:formatCode>General</c:formatCode>
                <c:ptCount val="4"/>
              </c:numCache>
            </c:numRef>
          </c:val>
          <c:extLst>
            <c:ext xmlns:c16="http://schemas.microsoft.com/office/drawing/2014/chart" uri="{C3380CC4-5D6E-409C-BE32-E72D297353CC}">
              <c16:uniqueId val="{0000000A-4A91-4DCB-B4AE-2EB47384C8E9}"/>
            </c:ext>
          </c:extLst>
        </c:ser>
        <c:dLbls>
          <c:showLegendKey val="0"/>
          <c:showVal val="0"/>
          <c:showCatName val="0"/>
          <c:showSerName val="0"/>
          <c:showPercent val="0"/>
          <c:showBubbleSize val="0"/>
        </c:dLbls>
        <c:gapWidth val="0"/>
        <c:gapDepth val="0"/>
        <c:shape val="box"/>
        <c:axId val="-190607488"/>
        <c:axId val="-190605312"/>
        <c:axId val="0"/>
      </c:bar3DChart>
      <c:catAx>
        <c:axId val="-190607488"/>
        <c:scaling>
          <c:orientation val="minMax"/>
        </c:scaling>
        <c:delete val="1"/>
        <c:axPos val="b"/>
        <c:majorTickMark val="none"/>
        <c:minorTickMark val="none"/>
        <c:tickLblPos val="nextTo"/>
        <c:crossAx val="-190605312"/>
        <c:crosses val="autoZero"/>
        <c:auto val="1"/>
        <c:lblAlgn val="ctr"/>
        <c:lblOffset val="100"/>
        <c:noMultiLvlLbl val="0"/>
      </c:catAx>
      <c:valAx>
        <c:axId val="-190605312"/>
        <c:scaling>
          <c:orientation val="minMax"/>
        </c:scaling>
        <c:delete val="0"/>
        <c:axPos val="l"/>
        <c:majorGridlines/>
        <c:minorGridlines/>
        <c:numFmt formatCode="General" sourceLinked="1"/>
        <c:majorTickMark val="out"/>
        <c:minorTickMark val="none"/>
        <c:tickLblPos val="nextTo"/>
        <c:crossAx val="-190607488"/>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70"/>
      <c:rAngAx val="1"/>
    </c:view3D>
    <c:floor>
      <c:thickness val="0"/>
    </c:floor>
    <c:sideWall>
      <c:thickness val="0"/>
    </c:sideWall>
    <c:backWall>
      <c:thickness val="0"/>
    </c:backWall>
    <c:plotArea>
      <c:layout>
        <c:manualLayout>
          <c:layoutTarget val="inner"/>
          <c:xMode val="edge"/>
          <c:yMode val="edge"/>
          <c:x val="0.12429514323753833"/>
          <c:y val="5.2523929962671696E-2"/>
          <c:w val="0.89052537182852143"/>
          <c:h val="0.92292957475492909"/>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8F66-4125-8580-867199A5EBCC}"/>
              </c:ext>
            </c:extLst>
          </c:dPt>
          <c:dPt>
            <c:idx val="1"/>
            <c:invertIfNegative val="0"/>
            <c:bubble3D val="0"/>
            <c:spPr>
              <a:solidFill>
                <a:srgbClr val="FFFF00"/>
              </a:solidFill>
              <a:ln>
                <a:noFill/>
              </a:ln>
            </c:spPr>
            <c:extLst>
              <c:ext xmlns:c16="http://schemas.microsoft.com/office/drawing/2014/chart" uri="{C3380CC4-5D6E-409C-BE32-E72D297353CC}">
                <c16:uniqueId val="{00000003-8F66-4125-8580-867199A5EBCC}"/>
              </c:ext>
            </c:extLst>
          </c:dPt>
          <c:dPt>
            <c:idx val="2"/>
            <c:invertIfNegative val="0"/>
            <c:bubble3D val="0"/>
            <c:spPr>
              <a:solidFill>
                <a:srgbClr val="FF6600"/>
              </a:solidFill>
            </c:spPr>
            <c:extLst>
              <c:ext xmlns:c16="http://schemas.microsoft.com/office/drawing/2014/chart" uri="{C3380CC4-5D6E-409C-BE32-E72D297353CC}">
                <c16:uniqueId val="{00000005-8F66-4125-8580-867199A5EBCC}"/>
              </c:ext>
            </c:extLst>
          </c:dPt>
          <c:dPt>
            <c:idx val="3"/>
            <c:invertIfNegative val="0"/>
            <c:bubble3D val="0"/>
            <c:spPr>
              <a:solidFill>
                <a:srgbClr val="FF0000"/>
              </a:solidFill>
            </c:spPr>
            <c:extLst>
              <c:ext xmlns:c16="http://schemas.microsoft.com/office/drawing/2014/chart" uri="{C3380CC4-5D6E-409C-BE32-E72D297353CC}">
                <c16:uniqueId val="{00000007-8F66-4125-8580-867199A5EBC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 INTERNO'!$X$20:$X$23</c:f>
              <c:numCache>
                <c:formatCode>General</c:formatCode>
                <c:ptCount val="4"/>
                <c:pt idx="0">
                  <c:v>1</c:v>
                </c:pt>
                <c:pt idx="1">
                  <c:v>2</c:v>
                </c:pt>
                <c:pt idx="2">
                  <c:v>3</c:v>
                </c:pt>
                <c:pt idx="3">
                  <c:v>0</c:v>
                </c:pt>
              </c:numCache>
            </c:numRef>
          </c:val>
          <c:extLst>
            <c:ext xmlns:c16="http://schemas.microsoft.com/office/drawing/2014/chart" uri="{C3380CC4-5D6E-409C-BE32-E72D297353CC}">
              <c16:uniqueId val="{00000008-8F66-4125-8580-867199A5EBCC}"/>
            </c:ext>
          </c:extLst>
        </c:ser>
        <c:ser>
          <c:idx val="1"/>
          <c:order val="1"/>
          <c:invertIfNegative val="0"/>
          <c:val>
            <c:numRef>
              <c:f>'C. INTERNO'!$Y$20:$Y$23</c:f>
              <c:numCache>
                <c:formatCode>General</c:formatCode>
                <c:ptCount val="4"/>
              </c:numCache>
            </c:numRef>
          </c:val>
          <c:extLst>
            <c:ext xmlns:c16="http://schemas.microsoft.com/office/drawing/2014/chart" uri="{C3380CC4-5D6E-409C-BE32-E72D297353CC}">
              <c16:uniqueId val="{00000009-8F66-4125-8580-867199A5EBCC}"/>
            </c:ext>
          </c:extLst>
        </c:ser>
        <c:ser>
          <c:idx val="2"/>
          <c:order val="2"/>
          <c:invertIfNegative val="0"/>
          <c:val>
            <c:numRef>
              <c:f>'C. INTERNO'!$Z$20:$Z$23</c:f>
              <c:numCache>
                <c:formatCode>General</c:formatCode>
                <c:ptCount val="4"/>
              </c:numCache>
            </c:numRef>
          </c:val>
          <c:extLst>
            <c:ext xmlns:c16="http://schemas.microsoft.com/office/drawing/2014/chart" uri="{C3380CC4-5D6E-409C-BE32-E72D297353CC}">
              <c16:uniqueId val="{0000000A-8F66-4125-8580-867199A5EBCC}"/>
            </c:ext>
          </c:extLst>
        </c:ser>
        <c:dLbls>
          <c:showLegendKey val="0"/>
          <c:showVal val="0"/>
          <c:showCatName val="0"/>
          <c:showSerName val="0"/>
          <c:showPercent val="0"/>
          <c:showBubbleSize val="0"/>
        </c:dLbls>
        <c:gapWidth val="0"/>
        <c:gapDepth val="0"/>
        <c:shape val="box"/>
        <c:axId val="-190604224"/>
        <c:axId val="-190603680"/>
        <c:axId val="0"/>
      </c:bar3DChart>
      <c:catAx>
        <c:axId val="-190604224"/>
        <c:scaling>
          <c:orientation val="minMax"/>
        </c:scaling>
        <c:delete val="1"/>
        <c:axPos val="b"/>
        <c:majorTickMark val="none"/>
        <c:minorTickMark val="none"/>
        <c:tickLblPos val="nextTo"/>
        <c:crossAx val="-190603680"/>
        <c:crosses val="autoZero"/>
        <c:auto val="1"/>
        <c:lblAlgn val="ctr"/>
        <c:lblOffset val="100"/>
        <c:noMultiLvlLbl val="0"/>
      </c:catAx>
      <c:valAx>
        <c:axId val="-190603680"/>
        <c:scaling>
          <c:orientation val="minMax"/>
        </c:scaling>
        <c:delete val="0"/>
        <c:axPos val="l"/>
        <c:majorGridlines/>
        <c:minorGridlines/>
        <c:numFmt formatCode="General" sourceLinked="1"/>
        <c:majorTickMark val="out"/>
        <c:minorTickMark val="none"/>
        <c:tickLblPos val="nextTo"/>
        <c:crossAx val="-190604224"/>
        <c:crosses val="autoZero"/>
        <c:crossBetween val="between"/>
      </c:valAx>
      <c:spPr>
        <a:solidFill>
          <a:schemeClr val="bg1"/>
        </a:solidFill>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0"/>
    </c:view3D>
    <c:floor>
      <c:thickness val="0"/>
    </c:floor>
    <c:sideWall>
      <c:thickness val="0"/>
    </c:sideWall>
    <c:backWall>
      <c:thickness val="0"/>
    </c:backWall>
    <c:plotArea>
      <c:layout>
        <c:manualLayout>
          <c:layoutTarget val="inner"/>
          <c:xMode val="edge"/>
          <c:yMode val="edge"/>
          <c:x val="9.8412830350463512E-2"/>
          <c:y val="5.341373903754372E-2"/>
          <c:w val="0.91466152619600849"/>
          <c:h val="0.89144026619027383"/>
        </c:manualLayout>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D15-4015-A3B3-9AFD59B6F49D}"/>
              </c:ext>
            </c:extLst>
          </c:dPt>
          <c:dPt>
            <c:idx val="1"/>
            <c:invertIfNegative val="0"/>
            <c:bubble3D val="0"/>
            <c:spPr>
              <a:solidFill>
                <a:srgbClr val="FFFF00"/>
              </a:solidFill>
            </c:spPr>
            <c:extLst>
              <c:ext xmlns:c16="http://schemas.microsoft.com/office/drawing/2014/chart" uri="{C3380CC4-5D6E-409C-BE32-E72D297353CC}">
                <c16:uniqueId val="{00000003-FD15-4015-A3B3-9AFD59B6F49D}"/>
              </c:ext>
            </c:extLst>
          </c:dPt>
          <c:dPt>
            <c:idx val="2"/>
            <c:invertIfNegative val="0"/>
            <c:bubble3D val="0"/>
            <c:spPr>
              <a:solidFill>
                <a:srgbClr val="FF6600"/>
              </a:solidFill>
            </c:spPr>
            <c:extLst>
              <c:ext xmlns:c16="http://schemas.microsoft.com/office/drawing/2014/chart" uri="{C3380CC4-5D6E-409C-BE32-E72D297353CC}">
                <c16:uniqueId val="{00000005-FD15-4015-A3B3-9AFD59B6F49D}"/>
              </c:ext>
            </c:extLst>
          </c:dPt>
          <c:dPt>
            <c:idx val="3"/>
            <c:invertIfNegative val="0"/>
            <c:bubble3D val="0"/>
            <c:spPr>
              <a:solidFill>
                <a:srgbClr val="FF0000"/>
              </a:solidFill>
            </c:spPr>
            <c:extLst>
              <c:ext xmlns:c16="http://schemas.microsoft.com/office/drawing/2014/chart" uri="{C3380CC4-5D6E-409C-BE32-E72D297353CC}">
                <c16:uniqueId val="{00000007-FD15-4015-A3B3-9AFD59B6F49D}"/>
              </c:ext>
            </c:extLst>
          </c:dPt>
          <c:val>
            <c:numRef>
              <c:f>'C. INTERNO'!$X$28:$X$31</c:f>
              <c:numCache>
                <c:formatCode>General</c:formatCode>
                <c:ptCount val="4"/>
                <c:pt idx="0">
                  <c:v>1</c:v>
                </c:pt>
                <c:pt idx="1">
                  <c:v>4</c:v>
                </c:pt>
                <c:pt idx="2">
                  <c:v>1</c:v>
                </c:pt>
                <c:pt idx="3">
                  <c:v>0</c:v>
                </c:pt>
              </c:numCache>
            </c:numRef>
          </c:val>
          <c:extLst>
            <c:ext xmlns:c16="http://schemas.microsoft.com/office/drawing/2014/chart" uri="{C3380CC4-5D6E-409C-BE32-E72D297353CC}">
              <c16:uniqueId val="{00000008-FD15-4015-A3B3-9AFD59B6F49D}"/>
            </c:ext>
          </c:extLst>
        </c:ser>
        <c:ser>
          <c:idx val="1"/>
          <c:order val="1"/>
          <c:invertIfNegative val="0"/>
          <c:val>
            <c:numRef>
              <c:f>'C. INTERNO'!$Y$28:$Y$31</c:f>
              <c:numCache>
                <c:formatCode>General</c:formatCode>
                <c:ptCount val="4"/>
              </c:numCache>
            </c:numRef>
          </c:val>
          <c:extLst>
            <c:ext xmlns:c16="http://schemas.microsoft.com/office/drawing/2014/chart" uri="{C3380CC4-5D6E-409C-BE32-E72D297353CC}">
              <c16:uniqueId val="{00000009-FD15-4015-A3B3-9AFD59B6F49D}"/>
            </c:ext>
          </c:extLst>
        </c:ser>
        <c:ser>
          <c:idx val="2"/>
          <c:order val="2"/>
          <c:invertIfNegative val="0"/>
          <c:val>
            <c:numRef>
              <c:f>'C. INTERNO'!$Z$28:$Z$31</c:f>
              <c:numCache>
                <c:formatCode>General</c:formatCode>
                <c:ptCount val="4"/>
              </c:numCache>
            </c:numRef>
          </c:val>
          <c:extLst>
            <c:ext xmlns:c16="http://schemas.microsoft.com/office/drawing/2014/chart" uri="{C3380CC4-5D6E-409C-BE32-E72D297353CC}">
              <c16:uniqueId val="{0000000A-FD15-4015-A3B3-9AFD59B6F49D}"/>
            </c:ext>
          </c:extLst>
        </c:ser>
        <c:dLbls>
          <c:showLegendKey val="0"/>
          <c:showVal val="0"/>
          <c:showCatName val="0"/>
          <c:showSerName val="0"/>
          <c:showPercent val="0"/>
          <c:showBubbleSize val="0"/>
        </c:dLbls>
        <c:gapWidth val="0"/>
        <c:gapDepth val="0"/>
        <c:shape val="box"/>
        <c:axId val="-190611296"/>
        <c:axId val="-190602048"/>
        <c:axId val="0"/>
      </c:bar3DChart>
      <c:catAx>
        <c:axId val="-190611296"/>
        <c:scaling>
          <c:orientation val="minMax"/>
        </c:scaling>
        <c:delete val="0"/>
        <c:axPos val="b"/>
        <c:majorTickMark val="none"/>
        <c:minorTickMark val="none"/>
        <c:tickLblPos val="nextTo"/>
        <c:crossAx val="-190602048"/>
        <c:crosses val="autoZero"/>
        <c:auto val="1"/>
        <c:lblAlgn val="ctr"/>
        <c:lblOffset val="100"/>
        <c:noMultiLvlLbl val="0"/>
      </c:catAx>
      <c:valAx>
        <c:axId val="-190602048"/>
        <c:scaling>
          <c:orientation val="minMax"/>
        </c:scaling>
        <c:delete val="0"/>
        <c:axPos val="l"/>
        <c:majorGridlines/>
        <c:minorGridlines/>
        <c:numFmt formatCode="General" sourceLinked="1"/>
        <c:majorTickMark val="out"/>
        <c:minorTickMark val="none"/>
        <c:tickLblPos val="nextTo"/>
        <c:crossAx val="-19061129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spPr>
            <a:solidFill>
              <a:srgbClr val="00FF00"/>
            </a:solidFill>
          </c:spPr>
          <c:invertIfNegative val="0"/>
          <c:dPt>
            <c:idx val="1"/>
            <c:invertIfNegative val="0"/>
            <c:bubble3D val="0"/>
            <c:spPr>
              <a:solidFill>
                <a:srgbClr val="FFFF00"/>
              </a:solidFill>
            </c:spPr>
            <c:extLst>
              <c:ext xmlns:c16="http://schemas.microsoft.com/office/drawing/2014/chart" uri="{C3380CC4-5D6E-409C-BE32-E72D297353CC}">
                <c16:uniqueId val="{00000001-1407-4026-A198-B931B913FCDA}"/>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1407-4026-A198-B931B913FCDA}"/>
              </c:ext>
            </c:extLst>
          </c:dPt>
          <c:dPt>
            <c:idx val="3"/>
            <c:invertIfNegative val="0"/>
            <c:bubble3D val="0"/>
            <c:spPr>
              <a:solidFill>
                <a:srgbClr val="FF0000"/>
              </a:solidFill>
            </c:spPr>
            <c:extLst>
              <c:ext xmlns:c16="http://schemas.microsoft.com/office/drawing/2014/chart" uri="{C3380CC4-5D6E-409C-BE32-E72D297353CC}">
                <c16:uniqueId val="{00000005-1407-4026-A198-B931B913FCD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'GESTION COMERCIAL'!$W$19:$W$22</c:f>
              <c:numCache>
                <c:formatCode>General</c:formatCode>
                <c:ptCount val="4"/>
                <c:pt idx="0">
                  <c:v>2</c:v>
                </c:pt>
                <c:pt idx="1">
                  <c:v>3</c:v>
                </c:pt>
                <c:pt idx="2">
                  <c:v>1</c:v>
                </c:pt>
                <c:pt idx="3">
                  <c:v>1</c:v>
                </c:pt>
              </c:numCache>
            </c:numRef>
          </c:val>
          <c:extLst>
            <c:ext xmlns:c16="http://schemas.microsoft.com/office/drawing/2014/chart" uri="{C3380CC4-5D6E-409C-BE32-E72D297353CC}">
              <c16:uniqueId val="{00000006-1407-4026-A198-B931B913FCDA}"/>
            </c:ext>
          </c:extLst>
        </c:ser>
        <c:ser>
          <c:idx val="1"/>
          <c:order val="1"/>
          <c:invertIfNegative val="0"/>
          <c:val>
            <c:numRef>
              <c:f>'GESTION COMERCIAL'!$X$19:$X$22</c:f>
              <c:numCache>
                <c:formatCode>General</c:formatCode>
                <c:ptCount val="4"/>
              </c:numCache>
            </c:numRef>
          </c:val>
          <c:extLst>
            <c:ext xmlns:c16="http://schemas.microsoft.com/office/drawing/2014/chart" uri="{C3380CC4-5D6E-409C-BE32-E72D297353CC}">
              <c16:uniqueId val="{00000007-1407-4026-A198-B931B913FCDA}"/>
            </c:ext>
          </c:extLst>
        </c:ser>
        <c:ser>
          <c:idx val="2"/>
          <c:order val="2"/>
          <c:invertIfNegative val="0"/>
          <c:val>
            <c:numRef>
              <c:f>'GESTION COMERCIAL'!$Y$19:$Y$22</c:f>
              <c:numCache>
                <c:formatCode>General</c:formatCode>
                <c:ptCount val="4"/>
              </c:numCache>
            </c:numRef>
          </c:val>
          <c:extLst>
            <c:ext xmlns:c16="http://schemas.microsoft.com/office/drawing/2014/chart" uri="{C3380CC4-5D6E-409C-BE32-E72D297353CC}">
              <c16:uniqueId val="{00000008-1407-4026-A198-B931B913FCDA}"/>
            </c:ext>
          </c:extLst>
        </c:ser>
        <c:dLbls>
          <c:showLegendKey val="0"/>
          <c:showVal val="0"/>
          <c:showCatName val="0"/>
          <c:showSerName val="0"/>
          <c:showPercent val="0"/>
          <c:showBubbleSize val="0"/>
        </c:dLbls>
        <c:gapWidth val="150"/>
        <c:shape val="box"/>
        <c:axId val="-151537056"/>
        <c:axId val="-151530528"/>
        <c:axId val="0"/>
      </c:bar3DChart>
      <c:catAx>
        <c:axId val="-151537056"/>
        <c:scaling>
          <c:orientation val="minMax"/>
        </c:scaling>
        <c:delete val="1"/>
        <c:axPos val="b"/>
        <c:majorGridlines/>
        <c:title>
          <c:tx>
            <c:rich>
              <a:bodyPr/>
              <a:lstStyle/>
              <a:p>
                <a:pPr>
                  <a:defRPr/>
                </a:pPr>
                <a:r>
                  <a:rPr lang="es-CO"/>
                  <a:t>BAJO</a:t>
                </a:r>
                <a:r>
                  <a:rPr lang="es-CO" baseline="0"/>
                  <a:t>                    MODERADOO                  ALTO                     EXTREMO</a:t>
                </a:r>
                <a:endParaRPr lang="es-CO"/>
              </a:p>
            </c:rich>
          </c:tx>
          <c:layout>
            <c:manualLayout>
              <c:xMode val="edge"/>
              <c:yMode val="edge"/>
              <c:x val="7.8105205599300079E-2"/>
              <c:y val="0.88793963254593178"/>
            </c:manualLayout>
          </c:layout>
          <c:overlay val="0"/>
        </c:title>
        <c:majorTickMark val="out"/>
        <c:minorTickMark val="none"/>
        <c:tickLblPos val="nextTo"/>
        <c:crossAx val="-151530528"/>
        <c:crosses val="autoZero"/>
        <c:auto val="1"/>
        <c:lblAlgn val="ctr"/>
        <c:lblOffset val="100"/>
        <c:noMultiLvlLbl val="0"/>
      </c:catAx>
      <c:valAx>
        <c:axId val="-151530528"/>
        <c:scaling>
          <c:orientation val="minMax"/>
        </c:scaling>
        <c:delete val="0"/>
        <c:axPos val="l"/>
        <c:majorGridlines/>
        <c:minorGridlines/>
        <c:numFmt formatCode="General" sourceLinked="1"/>
        <c:majorTickMark val="out"/>
        <c:minorTickMark val="none"/>
        <c:tickLblPos val="nextTo"/>
        <c:crossAx val="-151537056"/>
        <c:crosses val="autoZero"/>
        <c:crossBetween val="between"/>
      </c:valAx>
    </c:plotArea>
    <c:plotVisOnly val="1"/>
    <c:dispBlanksAs val="gap"/>
    <c:showDLblsOverMax val="0"/>
  </c:chart>
  <c:spPr>
    <a:scene3d>
      <a:camera prst="orthographicFront"/>
      <a:lightRig rig="threePt" dir="t">
        <a:rot lat="0" lon="0" rev="2400000"/>
      </a:lightRig>
    </a:scene3d>
    <a:sp3d prstMaterial="dkEdge"/>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90"/>
      <c:rAngAx val="1"/>
    </c:view3D>
    <c:floor>
      <c:thickness val="0"/>
    </c:floor>
    <c:sideWall>
      <c:thickness val="0"/>
    </c:sideWall>
    <c:backWall>
      <c:thickness val="0"/>
    </c:backWall>
    <c:plotArea>
      <c:layout>
        <c:manualLayout>
          <c:layoutTarget val="inner"/>
          <c:xMode val="edge"/>
          <c:yMode val="edge"/>
          <c:x val="6.5030183727034119E-2"/>
          <c:y val="2.8252405949256341E-2"/>
          <c:w val="0.74527624671916015"/>
          <c:h val="0.8326195683872849"/>
        </c:manualLayout>
      </c:layout>
      <c:bar3DChart>
        <c:barDir val="col"/>
        <c:grouping val="clustered"/>
        <c:varyColors val="0"/>
        <c:ser>
          <c:idx val="0"/>
          <c:order val="0"/>
          <c:spPr>
            <a:solidFill>
              <a:srgbClr val="FF0000"/>
            </a:solidFill>
          </c:spPr>
          <c:invertIfNegative val="0"/>
          <c:dPt>
            <c:idx val="0"/>
            <c:invertIfNegative val="0"/>
            <c:bubble3D val="0"/>
            <c:spPr>
              <a:solidFill>
                <a:srgbClr val="00FF00"/>
              </a:solidFill>
            </c:spPr>
            <c:extLst>
              <c:ext xmlns:c16="http://schemas.microsoft.com/office/drawing/2014/chart" uri="{C3380CC4-5D6E-409C-BE32-E72D297353CC}">
                <c16:uniqueId val="{00000001-7CA4-41D4-9890-5FE18A745A5F}"/>
              </c:ext>
            </c:extLst>
          </c:dPt>
          <c:dPt>
            <c:idx val="1"/>
            <c:invertIfNegative val="0"/>
            <c:bubble3D val="0"/>
            <c:spPr>
              <a:solidFill>
                <a:srgbClr val="FFFF00"/>
              </a:solidFill>
            </c:spPr>
            <c:extLst>
              <c:ext xmlns:c16="http://schemas.microsoft.com/office/drawing/2014/chart" uri="{C3380CC4-5D6E-409C-BE32-E72D297353CC}">
                <c16:uniqueId val="{00000003-7CA4-41D4-9890-5FE18A745A5F}"/>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5-7CA4-41D4-9890-5FE18A745A5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CONTINUA'!$W$18:$W$21</c:f>
              <c:numCache>
                <c:formatCode>General</c:formatCode>
                <c:ptCount val="4"/>
                <c:pt idx="0">
                  <c:v>2</c:v>
                </c:pt>
                <c:pt idx="1">
                  <c:v>3</c:v>
                </c:pt>
                <c:pt idx="2">
                  <c:v>1</c:v>
                </c:pt>
                <c:pt idx="3">
                  <c:v>0</c:v>
                </c:pt>
              </c:numCache>
            </c:numRef>
          </c:val>
          <c:extLst>
            <c:ext xmlns:c16="http://schemas.microsoft.com/office/drawing/2014/chart" uri="{C3380CC4-5D6E-409C-BE32-E72D297353CC}">
              <c16:uniqueId val="{00000006-7CA4-41D4-9890-5FE18A745A5F}"/>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CONTINUA'!$X$18:$X$21</c:f>
              <c:numCache>
                <c:formatCode>General</c:formatCode>
                <c:ptCount val="4"/>
              </c:numCache>
            </c:numRef>
          </c:val>
          <c:extLst>
            <c:ext xmlns:c16="http://schemas.microsoft.com/office/drawing/2014/chart" uri="{C3380CC4-5D6E-409C-BE32-E72D297353CC}">
              <c16:uniqueId val="{00000007-7CA4-41D4-9890-5FE18A745A5F}"/>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'MEJORA CONTINUA'!$Y$18:$Y$21</c:f>
              <c:numCache>
                <c:formatCode>General</c:formatCode>
                <c:ptCount val="4"/>
              </c:numCache>
            </c:numRef>
          </c:val>
          <c:extLst>
            <c:ext xmlns:c16="http://schemas.microsoft.com/office/drawing/2014/chart" uri="{C3380CC4-5D6E-409C-BE32-E72D297353CC}">
              <c16:uniqueId val="{00000008-7CA4-41D4-9890-5FE18A745A5F}"/>
            </c:ext>
          </c:extLst>
        </c:ser>
        <c:dLbls>
          <c:showLegendKey val="0"/>
          <c:showVal val="1"/>
          <c:showCatName val="0"/>
          <c:showSerName val="0"/>
          <c:showPercent val="0"/>
          <c:showBubbleSize val="0"/>
        </c:dLbls>
        <c:gapWidth val="150"/>
        <c:shape val="box"/>
        <c:axId val="-151533248"/>
        <c:axId val="-151532704"/>
        <c:axId val="0"/>
      </c:bar3DChart>
      <c:catAx>
        <c:axId val="-151533248"/>
        <c:scaling>
          <c:orientation val="minMax"/>
        </c:scaling>
        <c:delete val="1"/>
        <c:axPos val="b"/>
        <c:title>
          <c:tx>
            <c:rich>
              <a:bodyPr/>
              <a:lstStyle/>
              <a:p>
                <a:pPr>
                  <a:defRPr/>
                </a:pPr>
                <a:r>
                  <a:rPr lang="es-CO"/>
                  <a:t>     BAJO             MODERADO       ALTO             EXTREMO</a:t>
                </a:r>
              </a:p>
            </c:rich>
          </c:tx>
          <c:overlay val="0"/>
        </c:title>
        <c:majorTickMark val="out"/>
        <c:minorTickMark val="none"/>
        <c:tickLblPos val="nextTo"/>
        <c:crossAx val="-151532704"/>
        <c:crosses val="autoZero"/>
        <c:auto val="1"/>
        <c:lblAlgn val="ctr"/>
        <c:lblOffset val="100"/>
        <c:noMultiLvlLbl val="0"/>
      </c:catAx>
      <c:valAx>
        <c:axId val="-151532704"/>
        <c:scaling>
          <c:orientation val="minMax"/>
        </c:scaling>
        <c:delete val="0"/>
        <c:axPos val="l"/>
        <c:majorGridlines/>
        <c:numFmt formatCode="General" sourceLinked="1"/>
        <c:majorTickMark val="out"/>
        <c:minorTickMark val="none"/>
        <c:tickLblPos val="nextTo"/>
        <c:crossAx val="-151533248"/>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70"/>
      <c:rAngAx val="1"/>
    </c:view3D>
    <c:floor>
      <c:thickness val="0"/>
    </c:floor>
    <c:sideWall>
      <c:thickness val="0"/>
    </c:sideWall>
    <c:backWall>
      <c:thickness val="0"/>
    </c:backWall>
    <c:plotArea>
      <c:layout/>
      <c:bar3DChart>
        <c:barDir val="col"/>
        <c:grouping val="clustered"/>
        <c:varyColors val="0"/>
        <c:ser>
          <c:idx val="0"/>
          <c:order val="0"/>
          <c:invertIfNegative val="0"/>
          <c:dPt>
            <c:idx val="0"/>
            <c:invertIfNegative val="0"/>
            <c:bubble3D val="0"/>
            <c:spPr>
              <a:solidFill>
                <a:srgbClr val="00FF00"/>
              </a:solidFill>
            </c:spPr>
            <c:extLst>
              <c:ext xmlns:c16="http://schemas.microsoft.com/office/drawing/2014/chart" uri="{C3380CC4-5D6E-409C-BE32-E72D297353CC}">
                <c16:uniqueId val="{00000001-F80F-4F57-A342-611C7233295A}"/>
              </c:ext>
            </c:extLst>
          </c:dPt>
          <c:dPt>
            <c:idx val="1"/>
            <c:invertIfNegative val="0"/>
            <c:bubble3D val="0"/>
            <c:spPr>
              <a:solidFill>
                <a:srgbClr val="FFFF00"/>
              </a:solidFill>
            </c:spPr>
            <c:extLst>
              <c:ext xmlns:c16="http://schemas.microsoft.com/office/drawing/2014/chart" uri="{C3380CC4-5D6E-409C-BE32-E72D297353CC}">
                <c16:uniqueId val="{00000003-F80F-4F57-A342-611C7233295A}"/>
              </c:ext>
            </c:extLst>
          </c:dPt>
          <c:dPt>
            <c:idx val="2"/>
            <c:invertIfNegative val="0"/>
            <c:bubble3D val="0"/>
            <c:spPr>
              <a:solidFill>
                <a:srgbClr val="FF6600"/>
              </a:solidFill>
            </c:spPr>
            <c:extLst>
              <c:ext xmlns:c16="http://schemas.microsoft.com/office/drawing/2014/chart" uri="{C3380CC4-5D6E-409C-BE32-E72D297353CC}">
                <c16:uniqueId val="{00000005-F80F-4F57-A342-611C7233295A}"/>
              </c:ext>
            </c:extLst>
          </c:dPt>
          <c:dPt>
            <c:idx val="3"/>
            <c:invertIfNegative val="0"/>
            <c:bubble3D val="0"/>
            <c:spPr>
              <a:solidFill>
                <a:srgbClr val="FF0000"/>
              </a:solidFill>
            </c:spPr>
            <c:extLst>
              <c:ext xmlns:c16="http://schemas.microsoft.com/office/drawing/2014/chart" uri="{C3380CC4-5D6E-409C-BE32-E72D297353CC}">
                <c16:uniqueId val="{00000007-F80F-4F57-A342-611C7233295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ESTRATE'!$W$24:$W$27</c:f>
              <c:numCache>
                <c:formatCode>General</c:formatCode>
                <c:ptCount val="4"/>
                <c:pt idx="0">
                  <c:v>1</c:v>
                </c:pt>
                <c:pt idx="1">
                  <c:v>5</c:v>
                </c:pt>
                <c:pt idx="2">
                  <c:v>2</c:v>
                </c:pt>
                <c:pt idx="3">
                  <c:v>2</c:v>
                </c:pt>
              </c:numCache>
            </c:numRef>
          </c:val>
          <c:extLst>
            <c:ext xmlns:c16="http://schemas.microsoft.com/office/drawing/2014/chart" uri="{C3380CC4-5D6E-409C-BE32-E72D297353CC}">
              <c16:uniqueId val="{00000008-F80F-4F57-A342-611C7233295A}"/>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ESTRATE'!$X$24:$X$27</c:f>
              <c:numCache>
                <c:formatCode>General</c:formatCode>
                <c:ptCount val="4"/>
              </c:numCache>
            </c:numRef>
          </c:val>
          <c:extLst>
            <c:ext xmlns:c16="http://schemas.microsoft.com/office/drawing/2014/chart" uri="{C3380CC4-5D6E-409C-BE32-E72D297353CC}">
              <c16:uniqueId val="{00000009-F80F-4F57-A342-611C7233295A}"/>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'PLANEACION ESTRATE'!$Y$24:$Y$27</c:f>
              <c:numCache>
                <c:formatCode>General</c:formatCode>
                <c:ptCount val="4"/>
              </c:numCache>
            </c:numRef>
          </c:val>
          <c:extLst>
            <c:ext xmlns:c16="http://schemas.microsoft.com/office/drawing/2014/chart" uri="{C3380CC4-5D6E-409C-BE32-E72D297353CC}">
              <c16:uniqueId val="{0000000A-F80F-4F57-A342-611C7233295A}"/>
            </c:ext>
          </c:extLst>
        </c:ser>
        <c:dLbls>
          <c:showLegendKey val="0"/>
          <c:showVal val="1"/>
          <c:showCatName val="0"/>
          <c:showSerName val="0"/>
          <c:showPercent val="0"/>
          <c:showBubbleSize val="0"/>
        </c:dLbls>
        <c:gapWidth val="150"/>
        <c:shape val="box"/>
        <c:axId val="-151537600"/>
        <c:axId val="-151541408"/>
        <c:axId val="0"/>
      </c:bar3DChart>
      <c:catAx>
        <c:axId val="-151537600"/>
        <c:scaling>
          <c:orientation val="minMax"/>
        </c:scaling>
        <c:delete val="1"/>
        <c:axPos val="b"/>
        <c:title>
          <c:tx>
            <c:rich>
              <a:bodyPr/>
              <a:lstStyle/>
              <a:p>
                <a:pPr>
                  <a:defRPr/>
                </a:pPr>
                <a:r>
                  <a:rPr lang="es-CO"/>
                  <a:t>  BAJO                    MODERADO                          ALTO                              EXTREMO</a:t>
                </a:r>
              </a:p>
            </c:rich>
          </c:tx>
          <c:overlay val="0"/>
        </c:title>
        <c:majorTickMark val="out"/>
        <c:minorTickMark val="none"/>
        <c:tickLblPos val="nextTo"/>
        <c:crossAx val="-151541408"/>
        <c:crosses val="autoZero"/>
        <c:auto val="1"/>
        <c:lblAlgn val="ctr"/>
        <c:lblOffset val="100"/>
        <c:noMultiLvlLbl val="0"/>
      </c:catAx>
      <c:valAx>
        <c:axId val="-151541408"/>
        <c:scaling>
          <c:orientation val="minMax"/>
        </c:scaling>
        <c:delete val="0"/>
        <c:axPos val="l"/>
        <c:majorGridlines/>
        <c:numFmt formatCode="General" sourceLinked="1"/>
        <c:majorTickMark val="out"/>
        <c:minorTickMark val="none"/>
        <c:tickLblPos val="nextTo"/>
        <c:crossAx val="-15153760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3.emf"/><Relationship Id="rId1" Type="http://schemas.openxmlformats.org/officeDocument/2006/relationships/image" Target="../media/image5.png"/><Relationship Id="rId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51954</xdr:colOff>
      <xdr:row>0</xdr:row>
      <xdr:rowOff>103907</xdr:rowOff>
    </xdr:from>
    <xdr:to>
      <xdr:col>4</xdr:col>
      <xdr:colOff>34636</xdr:colOff>
      <xdr:row>2</xdr:row>
      <xdr:rowOff>744681</xdr:rowOff>
    </xdr:to>
    <xdr:pic>
      <xdr:nvPicPr>
        <xdr:cNvPr id="4" name="Imagen 3">
          <a:extLst>
            <a:ext uri="{FF2B5EF4-FFF2-40B4-BE49-F238E27FC236}">
              <a16:creationId xmlns:a16="http://schemas.microsoft.com/office/drawing/2014/main" id="{4C2365B9-01FF-4696-9900-15AD49BA931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818" y="103907"/>
          <a:ext cx="6615545" cy="1298865"/>
        </a:xfrm>
        <a:prstGeom prst="rect">
          <a:avLst/>
        </a:prstGeom>
        <a:noFill/>
        <a:ln>
          <a:noFill/>
        </a:ln>
      </xdr:spPr>
    </xdr:pic>
    <xdr:clientData/>
  </xdr:twoCellAnchor>
  <xdr:twoCellAnchor editAs="oneCell">
    <xdr:from>
      <xdr:col>14</xdr:col>
      <xdr:colOff>-1</xdr:colOff>
      <xdr:row>148</xdr:row>
      <xdr:rowOff>0</xdr:rowOff>
    </xdr:from>
    <xdr:to>
      <xdr:col>26</xdr:col>
      <xdr:colOff>2788228</xdr:colOff>
      <xdr:row>158</xdr:row>
      <xdr:rowOff>17318</xdr:rowOff>
    </xdr:to>
    <xdr:pic>
      <xdr:nvPicPr>
        <xdr:cNvPr id="5" name="Picture 68">
          <a:extLst>
            <a:ext uri="{FF2B5EF4-FFF2-40B4-BE49-F238E27FC236}">
              <a16:creationId xmlns:a16="http://schemas.microsoft.com/office/drawing/2014/main" id="{1C33D6B6-333F-4281-8D72-BB6256A2ED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73801" r="42999"/>
        <a:stretch>
          <a:fillRect/>
        </a:stretch>
      </xdr:blipFill>
      <xdr:spPr bwMode="auto">
        <a:xfrm>
          <a:off x="16365681" y="186447545"/>
          <a:ext cx="5801592" cy="226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9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292536</xdr:colOff>
      <xdr:row>18</xdr:row>
      <xdr:rowOff>2597</xdr:rowOff>
    </xdr:from>
    <xdr:to>
      <xdr:col>6</xdr:col>
      <xdr:colOff>25743</xdr:colOff>
      <xdr:row>31</xdr:row>
      <xdr:rowOff>102973</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A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304334</xdr:colOff>
      <xdr:row>17</xdr:row>
      <xdr:rowOff>51342</xdr:rowOff>
    </xdr:from>
    <xdr:to>
      <xdr:col>4</xdr:col>
      <xdr:colOff>63499</xdr:colOff>
      <xdr:row>33</xdr:row>
      <xdr:rowOff>0</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4" name="3 Conector recto">
          <a:extLst>
            <a:ext uri="{FF2B5EF4-FFF2-40B4-BE49-F238E27FC236}">
              <a16:creationId xmlns:a16="http://schemas.microsoft.com/office/drawing/2014/main" id="{00000000-0008-0000-0B00-000004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52</xdr:row>
      <xdr:rowOff>19050</xdr:rowOff>
    </xdr:from>
    <xdr:to>
      <xdr:col>3</xdr:col>
      <xdr:colOff>2533650</xdr:colOff>
      <xdr:row>56</xdr:row>
      <xdr:rowOff>400050</xdr:rowOff>
    </xdr:to>
    <xdr:cxnSp macro="">
      <xdr:nvCxnSpPr>
        <xdr:cNvPr id="6" name="5 Conector recto">
          <a:extLst>
            <a:ext uri="{FF2B5EF4-FFF2-40B4-BE49-F238E27FC236}">
              <a16:creationId xmlns:a16="http://schemas.microsoft.com/office/drawing/2014/main" id="{00000000-0008-0000-0B00-000006000000}"/>
            </a:ext>
          </a:extLst>
        </xdr:cNvPr>
        <xdr:cNvCxnSpPr/>
      </xdr:nvCxnSpPr>
      <xdr:spPr>
        <a:xfrm>
          <a:off x="359167" y="971550"/>
          <a:ext cx="4689511" cy="226459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81</xdr:row>
      <xdr:rowOff>19050</xdr:rowOff>
    </xdr:from>
    <xdr:to>
      <xdr:col>3</xdr:col>
      <xdr:colOff>2533650</xdr:colOff>
      <xdr:row>85</xdr:row>
      <xdr:rowOff>400050</xdr:rowOff>
    </xdr:to>
    <xdr:cxnSp macro="">
      <xdr:nvCxnSpPr>
        <xdr:cNvPr id="8" name="7 Conector recto">
          <a:extLst>
            <a:ext uri="{FF2B5EF4-FFF2-40B4-BE49-F238E27FC236}">
              <a16:creationId xmlns:a16="http://schemas.microsoft.com/office/drawing/2014/main" id="{00000000-0008-0000-0B00-000008000000}"/>
            </a:ext>
          </a:extLst>
        </xdr:cNvPr>
        <xdr:cNvCxnSpPr/>
      </xdr:nvCxnSpPr>
      <xdr:spPr>
        <a:xfrm>
          <a:off x="359167" y="13803544"/>
          <a:ext cx="4689511" cy="159367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10701</xdr:colOff>
      <xdr:row>29</xdr:row>
      <xdr:rowOff>78553</xdr:rowOff>
    </xdr:from>
    <xdr:to>
      <xdr:col>6</xdr:col>
      <xdr:colOff>21405</xdr:colOff>
      <xdr:row>44</xdr:row>
      <xdr:rowOff>90714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4282</xdr:colOff>
      <xdr:row>62</xdr:row>
      <xdr:rowOff>99957</xdr:rowOff>
    </xdr:from>
    <xdr:to>
      <xdr:col>3</xdr:col>
      <xdr:colOff>2382321</xdr:colOff>
      <xdr:row>78</xdr:row>
      <xdr:rowOff>28466</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14982</xdr:colOff>
      <xdr:row>94</xdr:row>
      <xdr:rowOff>121364</xdr:rowOff>
    </xdr:from>
    <xdr:to>
      <xdr:col>6</xdr:col>
      <xdr:colOff>32106</xdr:colOff>
      <xdr:row>108</xdr:row>
      <xdr:rowOff>28468</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3</xdr:row>
      <xdr:rowOff>19050</xdr:rowOff>
    </xdr:from>
    <xdr:to>
      <xdr:col>3</xdr:col>
      <xdr:colOff>2533650</xdr:colOff>
      <xdr:row>7</xdr:row>
      <xdr:rowOff>400050</xdr:rowOff>
    </xdr:to>
    <xdr:cxnSp macro="">
      <xdr:nvCxnSpPr>
        <xdr:cNvPr id="12" name="3 Conector recto">
          <a:extLst>
            <a:ext uri="{FF2B5EF4-FFF2-40B4-BE49-F238E27FC236}">
              <a16:creationId xmlns:a16="http://schemas.microsoft.com/office/drawing/2014/main" id="{00000000-0008-0000-0B00-00000C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52</xdr:row>
      <xdr:rowOff>19050</xdr:rowOff>
    </xdr:from>
    <xdr:to>
      <xdr:col>3</xdr:col>
      <xdr:colOff>2533650</xdr:colOff>
      <xdr:row>56</xdr:row>
      <xdr:rowOff>400050</xdr:rowOff>
    </xdr:to>
    <xdr:cxnSp macro="">
      <xdr:nvCxnSpPr>
        <xdr:cNvPr id="13" name="5 Conector recto">
          <a:extLst>
            <a:ext uri="{FF2B5EF4-FFF2-40B4-BE49-F238E27FC236}">
              <a16:creationId xmlns:a16="http://schemas.microsoft.com/office/drawing/2014/main" id="{00000000-0008-0000-0B00-00000D000000}"/>
            </a:ext>
          </a:extLst>
        </xdr:cNvPr>
        <xdr:cNvCxnSpPr/>
      </xdr:nvCxnSpPr>
      <xdr:spPr>
        <a:xfrm>
          <a:off x="361950" y="16821150"/>
          <a:ext cx="4695825" cy="1619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73</xdr:row>
      <xdr:rowOff>19050</xdr:rowOff>
    </xdr:from>
    <xdr:to>
      <xdr:col>3</xdr:col>
      <xdr:colOff>2533650</xdr:colOff>
      <xdr:row>77</xdr:row>
      <xdr:rowOff>400050</xdr:rowOff>
    </xdr:to>
    <xdr:cxnSp macro="">
      <xdr:nvCxnSpPr>
        <xdr:cNvPr id="14" name="7 Conector recto">
          <a:extLst>
            <a:ext uri="{FF2B5EF4-FFF2-40B4-BE49-F238E27FC236}">
              <a16:creationId xmlns:a16="http://schemas.microsoft.com/office/drawing/2014/main" id="{00000000-0008-0000-0B00-00000E000000}"/>
            </a:ext>
          </a:extLst>
        </xdr:cNvPr>
        <xdr:cNvCxnSpPr/>
      </xdr:nvCxnSpPr>
      <xdr:spPr>
        <a:xfrm>
          <a:off x="361950" y="22774275"/>
          <a:ext cx="4695825" cy="2066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10701</xdr:colOff>
      <xdr:row>29</xdr:row>
      <xdr:rowOff>78553</xdr:rowOff>
    </xdr:from>
    <xdr:to>
      <xdr:col>6</xdr:col>
      <xdr:colOff>21405</xdr:colOff>
      <xdr:row>44</xdr:row>
      <xdr:rowOff>90714</xdr:rowOff>
    </xdr:to>
    <xdr:graphicFrame macro="">
      <xdr:nvGraphicFramePr>
        <xdr:cNvPr id="15" name="8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4282</xdr:colOff>
      <xdr:row>62</xdr:row>
      <xdr:rowOff>99957</xdr:rowOff>
    </xdr:from>
    <xdr:to>
      <xdr:col>3</xdr:col>
      <xdr:colOff>2382321</xdr:colOff>
      <xdr:row>70</xdr:row>
      <xdr:rowOff>28466</xdr:rowOff>
    </xdr:to>
    <xdr:graphicFrame macro="">
      <xdr:nvGraphicFramePr>
        <xdr:cNvPr id="16" name="9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14982</xdr:colOff>
      <xdr:row>86</xdr:row>
      <xdr:rowOff>121364</xdr:rowOff>
    </xdr:from>
    <xdr:to>
      <xdr:col>6</xdr:col>
      <xdr:colOff>32106</xdr:colOff>
      <xdr:row>94</xdr:row>
      <xdr:rowOff>0</xdr:rowOff>
    </xdr:to>
    <xdr:graphicFrame macro="">
      <xdr:nvGraphicFramePr>
        <xdr:cNvPr id="17" name="10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C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27212</xdr:colOff>
      <xdr:row>12</xdr:row>
      <xdr:rowOff>161820</xdr:rowOff>
    </xdr:from>
    <xdr:to>
      <xdr:col>5</xdr:col>
      <xdr:colOff>690823</xdr:colOff>
      <xdr:row>27</xdr:row>
      <xdr:rowOff>78921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D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80366</xdr:colOff>
      <xdr:row>21</xdr:row>
      <xdr:rowOff>19942</xdr:rowOff>
    </xdr:from>
    <xdr:to>
      <xdr:col>5</xdr:col>
      <xdr:colOff>669726</xdr:colOff>
      <xdr:row>34</xdr:row>
      <xdr:rowOff>188415</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E00-000002000000}"/>
            </a:ext>
          </a:extLst>
        </xdr:cNvPr>
        <xdr:cNvCxnSpPr/>
      </xdr:nvCxnSpPr>
      <xdr:spPr>
        <a:xfrm>
          <a:off x="361950" y="962025"/>
          <a:ext cx="4695825" cy="2419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24086</xdr:colOff>
      <xdr:row>26</xdr:row>
      <xdr:rowOff>35253</xdr:rowOff>
    </xdr:from>
    <xdr:to>
      <xdr:col>5</xdr:col>
      <xdr:colOff>10947</xdr:colOff>
      <xdr:row>40</xdr:row>
      <xdr:rowOff>19488</xdr:rowOff>
    </xdr:to>
    <xdr:graphicFrame macro="">
      <xdr:nvGraphicFramePr>
        <xdr:cNvPr id="3" name="2 Gráfico">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990600</xdr:colOff>
      <xdr:row>6</xdr:row>
      <xdr:rowOff>65219</xdr:rowOff>
    </xdr:from>
    <xdr:to>
      <xdr:col>2</xdr:col>
      <xdr:colOff>2619376</xdr:colOff>
      <xdr:row>10</xdr:row>
      <xdr:rowOff>123824</xdr:rowOff>
    </xdr:to>
    <xdr:pic>
      <xdr:nvPicPr>
        <xdr:cNvPr id="61" name="60 Imagen">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5" y="1093919"/>
          <a:ext cx="1628776" cy="820605"/>
        </a:xfrm>
        <a:prstGeom prst="rect">
          <a:avLst/>
        </a:prstGeom>
      </xdr:spPr>
    </xdr:pic>
    <xdr:clientData/>
  </xdr:twoCellAnchor>
  <xdr:twoCellAnchor editAs="oneCell">
    <xdr:from>
      <xdr:col>0</xdr:col>
      <xdr:colOff>86715</xdr:colOff>
      <xdr:row>19</xdr:row>
      <xdr:rowOff>31544</xdr:rowOff>
    </xdr:from>
    <xdr:to>
      <xdr:col>3</xdr:col>
      <xdr:colOff>272142</xdr:colOff>
      <xdr:row>34</xdr:row>
      <xdr:rowOff>79169</xdr:rowOff>
    </xdr:to>
    <xdr:pic>
      <xdr:nvPicPr>
        <xdr:cNvPr id="4" name="3 Imagen">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715" y="3717843"/>
          <a:ext cx="5504583" cy="3053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38099</xdr:colOff>
      <xdr:row>8</xdr:row>
      <xdr:rowOff>38099</xdr:rowOff>
    </xdr:from>
    <xdr:to>
      <xdr:col>21</xdr:col>
      <xdr:colOff>0</xdr:colOff>
      <xdr:row>19</xdr:row>
      <xdr:rowOff>19050</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61850</xdr:colOff>
      <xdr:row>8</xdr:row>
      <xdr:rowOff>98962</xdr:rowOff>
    </xdr:from>
    <xdr:to>
      <xdr:col>15</xdr:col>
      <xdr:colOff>12371</xdr:colOff>
      <xdr:row>19</xdr:row>
      <xdr:rowOff>49481</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9526</xdr:colOff>
      <xdr:row>2</xdr:row>
      <xdr:rowOff>161925</xdr:rowOff>
    </xdr:from>
    <xdr:to>
      <xdr:col>8</xdr:col>
      <xdr:colOff>119063</xdr:colOff>
      <xdr:row>15</xdr:row>
      <xdr:rowOff>42863</xdr:rowOff>
    </xdr:to>
    <xdr:pic>
      <xdr:nvPicPr>
        <xdr:cNvPr id="4" name="3 Imagen">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1" y="554831"/>
          <a:ext cx="5443537" cy="3000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370526</xdr:colOff>
      <xdr:row>18</xdr:row>
      <xdr:rowOff>134067</xdr:rowOff>
    </xdr:from>
    <xdr:to>
      <xdr:col>10</xdr:col>
      <xdr:colOff>1077757</xdr:colOff>
      <xdr:row>29</xdr:row>
      <xdr:rowOff>48342</xdr:rowOff>
    </xdr:to>
    <xdr:pic>
      <xdr:nvPicPr>
        <xdr:cNvPr id="9" name="8 Imagen">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89901" y="4027411"/>
          <a:ext cx="5934075"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a:off x="238125" y="600075"/>
          <a:ext cx="4695825" cy="12954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95251</xdr:colOff>
      <xdr:row>17</xdr:row>
      <xdr:rowOff>150954</xdr:rowOff>
    </xdr:from>
    <xdr:to>
      <xdr:col>5</xdr:col>
      <xdr:colOff>533978</xdr:colOff>
      <xdr:row>33</xdr:row>
      <xdr:rowOff>22151</xdr:rowOff>
    </xdr:to>
    <xdr:graphicFrame macro="">
      <xdr:nvGraphicFramePr>
        <xdr:cNvPr id="12" name="11 Gráfico">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445485</xdr:colOff>
      <xdr:row>17</xdr:row>
      <xdr:rowOff>155059</xdr:rowOff>
    </xdr:from>
    <xdr:to>
      <xdr:col>14</xdr:col>
      <xdr:colOff>537850</xdr:colOff>
      <xdr:row>33</xdr:row>
      <xdr:rowOff>33227</xdr:rowOff>
    </xdr:to>
    <xdr:graphicFrame macro="">
      <xdr:nvGraphicFramePr>
        <xdr:cNvPr id="17" name="16 Gráfico">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38100</xdr:colOff>
      <xdr:row>3</xdr:row>
      <xdr:rowOff>19050</xdr:rowOff>
    </xdr:from>
    <xdr:to>
      <xdr:col>33</xdr:col>
      <xdr:colOff>2533650</xdr:colOff>
      <xdr:row>7</xdr:row>
      <xdr:rowOff>400050</xdr:rowOff>
    </xdr:to>
    <xdr:cxnSp macro="">
      <xdr:nvCxnSpPr>
        <xdr:cNvPr id="6" name="2 Conector recto">
          <a:extLst>
            <a:ext uri="{FF2B5EF4-FFF2-40B4-BE49-F238E27FC236}">
              <a16:creationId xmlns:a16="http://schemas.microsoft.com/office/drawing/2014/main" id="{00000000-0008-0000-0200-000006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3" name="2 Conector recto">
          <a:extLst>
            <a:ext uri="{FF2B5EF4-FFF2-40B4-BE49-F238E27FC236}">
              <a16:creationId xmlns:a16="http://schemas.microsoft.com/office/drawing/2014/main" id="{00000000-0008-0000-0300-000003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11205</xdr:colOff>
      <xdr:row>11</xdr:row>
      <xdr:rowOff>106175</xdr:rowOff>
    </xdr:from>
    <xdr:to>
      <xdr:col>6</xdr:col>
      <xdr:colOff>28013</xdr:colOff>
      <xdr:row>25</xdr:row>
      <xdr:rowOff>266139</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4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318805</xdr:colOff>
      <xdr:row>21</xdr:row>
      <xdr:rowOff>274660</xdr:rowOff>
    </xdr:from>
    <xdr:to>
      <xdr:col>5</xdr:col>
      <xdr:colOff>439615</xdr:colOff>
      <xdr:row>35</xdr:row>
      <xdr:rowOff>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3" name="2 Conector recto">
          <a:extLst>
            <a:ext uri="{FF2B5EF4-FFF2-40B4-BE49-F238E27FC236}">
              <a16:creationId xmlns:a16="http://schemas.microsoft.com/office/drawing/2014/main" id="{00000000-0008-0000-0500-000003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315063</xdr:colOff>
      <xdr:row>41</xdr:row>
      <xdr:rowOff>187710</xdr:rowOff>
    </xdr:from>
    <xdr:to>
      <xdr:col>5</xdr:col>
      <xdr:colOff>467893</xdr:colOff>
      <xdr:row>55</xdr:row>
      <xdr:rowOff>0</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568159</xdr:colOff>
      <xdr:row>41</xdr:row>
      <xdr:rowOff>185904</xdr:rowOff>
    </xdr:from>
    <xdr:to>
      <xdr:col>14</xdr:col>
      <xdr:colOff>560046</xdr:colOff>
      <xdr:row>55</xdr:row>
      <xdr:rowOff>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6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62022</xdr:colOff>
      <xdr:row>17</xdr:row>
      <xdr:rowOff>6621</xdr:rowOff>
    </xdr:from>
    <xdr:to>
      <xdr:col>6</xdr:col>
      <xdr:colOff>52917</xdr:colOff>
      <xdr:row>31</xdr:row>
      <xdr:rowOff>52916</xdr:rowOff>
    </xdr:to>
    <xdr:graphicFrame macro="">
      <xdr:nvGraphicFramePr>
        <xdr:cNvPr id="8" name="7 Gráfico">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7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25399</xdr:colOff>
      <xdr:row>15</xdr:row>
      <xdr:rowOff>3174</xdr:rowOff>
    </xdr:from>
    <xdr:to>
      <xdr:col>6</xdr:col>
      <xdr:colOff>27213</xdr:colOff>
      <xdr:row>30</xdr:row>
      <xdr:rowOff>0</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38100</xdr:colOff>
      <xdr:row>3</xdr:row>
      <xdr:rowOff>19050</xdr:rowOff>
    </xdr:from>
    <xdr:to>
      <xdr:col>3</xdr:col>
      <xdr:colOff>2533650</xdr:colOff>
      <xdr:row>7</xdr:row>
      <xdr:rowOff>400050</xdr:rowOff>
    </xdr:to>
    <xdr:cxnSp macro="">
      <xdr:nvCxnSpPr>
        <xdr:cNvPr id="2" name="1 Conector recto">
          <a:extLst>
            <a:ext uri="{FF2B5EF4-FFF2-40B4-BE49-F238E27FC236}">
              <a16:creationId xmlns:a16="http://schemas.microsoft.com/office/drawing/2014/main" id="{00000000-0008-0000-0800-000002000000}"/>
            </a:ext>
          </a:extLst>
        </xdr:cNvPr>
        <xdr:cNvCxnSpPr/>
      </xdr:nvCxnSpPr>
      <xdr:spPr>
        <a:xfrm>
          <a:off x="361950" y="962025"/>
          <a:ext cx="4695825" cy="2266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16297</xdr:colOff>
      <xdr:row>21</xdr:row>
      <xdr:rowOff>50145</xdr:rowOff>
    </xdr:from>
    <xdr:to>
      <xdr:col>6</xdr:col>
      <xdr:colOff>0</xdr:colOff>
      <xdr:row>35</xdr:row>
      <xdr:rowOff>86591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finorte/Downloads/RIESGOS2020%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RIESGO 2020"/>
      <sheetName val="CRITERIOS DE EVALUACION"/>
      <sheetName val="C. INTERNO"/>
      <sheetName val="Convenios"/>
      <sheetName val="Captacion"/>
      <sheetName val="Colocacion"/>
      <sheetName val="GESTION COMERCIAL"/>
      <sheetName val="MEJORA CONTINUA"/>
      <sheetName val="PLANEACION ESTRATE"/>
      <sheetName val="GESTION DOCUMENTAL"/>
      <sheetName val="GESTION ADM  JURIDICA "/>
      <sheetName val="GESTION FINANCIERA"/>
      <sheetName val="INF Y COMUNICACION"/>
      <sheetName val="TALENTO HUMANO"/>
      <sheetName val="SISTEMAS"/>
      <sheetName val="Control Interno"/>
      <sheetName val="Hoja5"/>
      <sheetName val="Hoja6"/>
      <sheetName val="Hoja1"/>
    </sheetNames>
    <sheetDataSet>
      <sheetData sheetId="0"/>
      <sheetData sheetId="1"/>
      <sheetData sheetId="2"/>
      <sheetData sheetId="3"/>
      <sheetData sheetId="4"/>
      <sheetData sheetId="5"/>
      <sheetData sheetId="6"/>
      <sheetData sheetId="7"/>
      <sheetData sheetId="8"/>
      <sheetData sheetId="9"/>
      <sheetData sheetId="10"/>
      <sheetData sheetId="11">
        <row r="32">
          <cell r="W32">
            <v>0</v>
          </cell>
          <cell r="X32">
            <v>0</v>
          </cell>
          <cell r="Y32">
            <v>0</v>
          </cell>
        </row>
        <row r="33">
          <cell r="W33">
            <v>8</v>
          </cell>
          <cell r="X33">
            <v>0</v>
          </cell>
          <cell r="Y33">
            <v>0</v>
          </cell>
        </row>
        <row r="34">
          <cell r="W34">
            <v>3</v>
          </cell>
          <cell r="X34">
            <v>0</v>
          </cell>
          <cell r="Y34">
            <v>0</v>
          </cell>
        </row>
        <row r="35">
          <cell r="W35">
            <v>0</v>
          </cell>
          <cell r="X35">
            <v>0</v>
          </cell>
          <cell r="Y35">
            <v>0</v>
          </cell>
        </row>
        <row r="65">
          <cell r="W65">
            <v>1</v>
          </cell>
          <cell r="X65">
            <v>0</v>
          </cell>
          <cell r="Y65">
            <v>0</v>
          </cell>
        </row>
        <row r="66">
          <cell r="W66">
            <v>0</v>
          </cell>
          <cell r="X66">
            <v>0</v>
          </cell>
          <cell r="Y66">
            <v>0</v>
          </cell>
        </row>
        <row r="67">
          <cell r="W67">
            <v>1</v>
          </cell>
          <cell r="X67">
            <v>0</v>
          </cell>
          <cell r="Y67">
            <v>0</v>
          </cell>
        </row>
        <row r="68">
          <cell r="W68">
            <v>0</v>
          </cell>
          <cell r="X68">
            <v>0</v>
          </cell>
          <cell r="Y68">
            <v>0</v>
          </cell>
        </row>
        <row r="89">
          <cell r="W89">
            <v>2</v>
          </cell>
          <cell r="X89">
            <v>0</v>
          </cell>
          <cell r="Y89">
            <v>0</v>
          </cell>
        </row>
        <row r="90">
          <cell r="W90">
            <v>0</v>
          </cell>
          <cell r="X90">
            <v>0</v>
          </cell>
          <cell r="Y90">
            <v>0</v>
          </cell>
        </row>
        <row r="91">
          <cell r="W91">
            <v>2</v>
          </cell>
          <cell r="X91">
            <v>0</v>
          </cell>
          <cell r="Y91">
            <v>0</v>
          </cell>
        </row>
        <row r="92">
          <cell r="W92">
            <v>0</v>
          </cell>
          <cell r="X92">
            <v>0</v>
          </cell>
          <cell r="Y92">
            <v>0</v>
          </cell>
        </row>
      </sheetData>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AY237"/>
  <sheetViews>
    <sheetView tabSelected="1" zoomScale="55" zoomScaleNormal="55" workbookViewId="0">
      <pane ySplit="6" topLeftCell="A82" activePane="bottomLeft" state="frozen"/>
      <selection activeCell="B1" sqref="B1"/>
      <selection pane="bottomLeft" activeCell="K82" sqref="K82"/>
    </sheetView>
  </sheetViews>
  <sheetFormatPr baseColWidth="10" defaultRowHeight="18.75" x14ac:dyDescent="0.25"/>
  <cols>
    <col min="1" max="1" width="8" customWidth="1"/>
    <col min="2" max="2" width="6.42578125" style="19" customWidth="1"/>
    <col min="3" max="3" width="42.85546875" style="21" customWidth="1"/>
    <col min="4" max="4" width="50" style="22" customWidth="1"/>
    <col min="5" max="5" width="3.28515625" style="62" customWidth="1"/>
    <col min="6" max="6" width="2.85546875" style="63" customWidth="1"/>
    <col min="7" max="7" width="2.7109375" style="63" customWidth="1"/>
    <col min="8" max="8" width="3.5703125" style="63" customWidth="1"/>
    <col min="9" max="9" width="3.140625" style="63" customWidth="1"/>
    <col min="10" max="10" width="44.85546875" style="27" customWidth="1"/>
    <col min="11" max="11" width="37.5703125" style="22" customWidth="1"/>
    <col min="12" max="12" width="8.140625" style="28" customWidth="1"/>
    <col min="13" max="13" width="10.42578125" style="28" customWidth="1"/>
    <col min="14" max="14" width="21.28515625" style="29" customWidth="1"/>
    <col min="15" max="15" width="45.140625" style="22" customWidth="1"/>
    <col min="16" max="16" width="18.85546875" style="22" hidden="1" customWidth="1"/>
    <col min="17" max="17" width="21.28515625" style="22" hidden="1" customWidth="1"/>
    <col min="18" max="18" width="20.28515625" style="22" hidden="1" customWidth="1"/>
    <col min="19" max="19" width="14.7109375" style="22" hidden="1" customWidth="1"/>
    <col min="20" max="20" width="5.5703125" hidden="1" customWidth="1"/>
    <col min="21" max="21" width="5.140625" hidden="1" customWidth="1"/>
    <col min="22" max="22" width="18" hidden="1" customWidth="1"/>
    <col min="23" max="24" width="4.7109375" hidden="1" customWidth="1"/>
    <col min="25" max="25" width="5.42578125" hidden="1" customWidth="1"/>
    <col min="26" max="26" width="4.85546875" hidden="1" customWidth="1"/>
    <col min="27" max="27" width="43.85546875" style="21" customWidth="1"/>
    <col min="28" max="28" width="20.42578125" style="21" customWidth="1"/>
    <col min="29" max="29" width="38.140625" style="21" hidden="1" customWidth="1"/>
    <col min="30" max="30" width="0.42578125" customWidth="1"/>
  </cols>
  <sheetData>
    <row r="1" spans="2:51" ht="26.25" x14ac:dyDescent="0.25">
      <c r="B1" s="176"/>
      <c r="C1" s="246"/>
      <c r="D1" s="246"/>
      <c r="E1" s="247"/>
      <c r="F1" s="252" t="s">
        <v>1112</v>
      </c>
      <c r="G1" s="252"/>
      <c r="H1" s="252"/>
      <c r="I1" s="252"/>
      <c r="J1" s="252"/>
      <c r="K1" s="252"/>
      <c r="L1" s="252"/>
      <c r="M1" s="252"/>
      <c r="N1" s="252"/>
      <c r="O1" s="252"/>
      <c r="P1" s="252"/>
      <c r="Q1" s="252"/>
      <c r="R1" s="252"/>
      <c r="S1" s="252"/>
      <c r="T1" s="252"/>
      <c r="U1" s="253"/>
      <c r="V1" s="254" t="s">
        <v>1115</v>
      </c>
      <c r="W1" s="252"/>
      <c r="X1" s="252"/>
      <c r="Y1" s="252"/>
      <c r="Z1" s="252"/>
      <c r="AA1" s="252"/>
      <c r="AB1" s="252"/>
      <c r="AC1" s="252"/>
      <c r="AD1" s="253"/>
    </row>
    <row r="2" spans="2:51" ht="26.25" x14ac:dyDescent="0.25">
      <c r="B2" s="177"/>
      <c r="C2" s="248"/>
      <c r="D2" s="248"/>
      <c r="E2" s="249"/>
      <c r="F2" s="252" t="s">
        <v>1113</v>
      </c>
      <c r="G2" s="252"/>
      <c r="H2" s="252"/>
      <c r="I2" s="252"/>
      <c r="J2" s="252"/>
      <c r="K2" s="252"/>
      <c r="L2" s="252"/>
      <c r="M2" s="252"/>
      <c r="N2" s="252"/>
      <c r="O2" s="252"/>
      <c r="P2" s="252"/>
      <c r="Q2" s="252"/>
      <c r="R2" s="252"/>
      <c r="S2" s="252"/>
      <c r="T2" s="252"/>
      <c r="U2" s="253"/>
      <c r="V2" s="255" t="s">
        <v>1121</v>
      </c>
      <c r="W2" s="255"/>
      <c r="X2" s="255"/>
      <c r="Y2" s="255"/>
      <c r="Z2" s="255"/>
      <c r="AA2" s="255"/>
      <c r="AB2" s="255" t="s">
        <v>1122</v>
      </c>
      <c r="AC2" s="255"/>
      <c r="AD2" s="255"/>
    </row>
    <row r="3" spans="2:51" ht="63" customHeight="1" thickBot="1" x14ac:dyDescent="0.3">
      <c r="B3" s="178"/>
      <c r="C3" s="250"/>
      <c r="D3" s="250"/>
      <c r="E3" s="251"/>
      <c r="F3" s="252" t="s">
        <v>1125</v>
      </c>
      <c r="G3" s="252"/>
      <c r="H3" s="252"/>
      <c r="I3" s="252"/>
      <c r="J3" s="252"/>
      <c r="K3" s="252"/>
      <c r="L3" s="252"/>
      <c r="M3" s="252"/>
      <c r="N3" s="252"/>
      <c r="O3" s="252"/>
      <c r="P3" s="252"/>
      <c r="Q3" s="252"/>
      <c r="R3" s="252"/>
      <c r="S3" s="252"/>
      <c r="T3" s="252"/>
      <c r="U3" s="253"/>
      <c r="V3" s="254" t="s">
        <v>1114</v>
      </c>
      <c r="W3" s="252"/>
      <c r="X3" s="252"/>
      <c r="Y3" s="252"/>
      <c r="Z3" s="252"/>
      <c r="AA3" s="252"/>
      <c r="AB3" s="252"/>
      <c r="AC3" s="252"/>
      <c r="AD3" s="253"/>
    </row>
    <row r="4" spans="2:51" ht="48.75" customHeight="1" thickBot="1" x14ac:dyDescent="0.3">
      <c r="B4" s="154"/>
      <c r="C4" s="256" t="s">
        <v>777</v>
      </c>
      <c r="D4" s="256"/>
      <c r="E4" s="256"/>
      <c r="F4" s="256"/>
      <c r="G4" s="256"/>
      <c r="H4" s="256"/>
      <c r="I4" s="256"/>
      <c r="J4" s="256"/>
      <c r="K4" s="257"/>
      <c r="L4" s="261" t="s">
        <v>7</v>
      </c>
      <c r="M4" s="262"/>
      <c r="N4" s="263"/>
      <c r="O4" s="258" t="s">
        <v>755</v>
      </c>
      <c r="P4" s="259"/>
      <c r="Q4" s="259"/>
      <c r="R4" s="259"/>
      <c r="S4" s="259"/>
      <c r="T4" s="259"/>
      <c r="U4" s="259"/>
      <c r="V4" s="260"/>
      <c r="W4" s="240" t="s">
        <v>756</v>
      </c>
      <c r="X4" s="241"/>
      <c r="Y4" s="241"/>
      <c r="Z4" s="242"/>
      <c r="AA4" s="243" t="s">
        <v>721</v>
      </c>
      <c r="AB4" s="244"/>
      <c r="AC4" s="244"/>
      <c r="AY4" t="s">
        <v>93</v>
      </c>
    </row>
    <row r="5" spans="2:51" ht="30.75" customHeight="1" x14ac:dyDescent="0.25">
      <c r="B5" s="223"/>
      <c r="C5" s="231" t="s">
        <v>0</v>
      </c>
      <c r="D5" s="225" t="s">
        <v>8</v>
      </c>
      <c r="E5" s="234" t="s">
        <v>283</v>
      </c>
      <c r="F5" s="235"/>
      <c r="G5" s="235"/>
      <c r="H5" s="235"/>
      <c r="I5" s="236"/>
      <c r="J5" s="226" t="s">
        <v>1</v>
      </c>
      <c r="K5" s="225" t="s">
        <v>911</v>
      </c>
      <c r="L5" s="237" t="s">
        <v>375</v>
      </c>
      <c r="M5" s="237"/>
      <c r="N5" s="237"/>
      <c r="O5" s="225" t="s">
        <v>3</v>
      </c>
      <c r="P5" s="238" t="s">
        <v>536</v>
      </c>
      <c r="Q5" s="238" t="s">
        <v>538</v>
      </c>
      <c r="R5" s="238" t="s">
        <v>537</v>
      </c>
      <c r="S5" s="238" t="s">
        <v>754</v>
      </c>
      <c r="T5" s="229" t="s">
        <v>383</v>
      </c>
      <c r="U5" s="229"/>
      <c r="V5" s="229"/>
      <c r="W5" s="227" t="s">
        <v>623</v>
      </c>
      <c r="X5" s="227" t="s">
        <v>624</v>
      </c>
      <c r="Y5" s="227" t="s">
        <v>625</v>
      </c>
      <c r="Z5" s="227" t="s">
        <v>626</v>
      </c>
      <c r="AA5" s="225" t="s">
        <v>9</v>
      </c>
      <c r="AB5" s="245" t="s">
        <v>10</v>
      </c>
      <c r="AC5" s="225" t="s">
        <v>5</v>
      </c>
      <c r="AY5" t="s">
        <v>94</v>
      </c>
    </row>
    <row r="6" spans="2:51" ht="63" customHeight="1" x14ac:dyDescent="0.25">
      <c r="B6" s="223"/>
      <c r="C6" s="232"/>
      <c r="D6" s="226"/>
      <c r="E6" s="59" t="s">
        <v>12</v>
      </c>
      <c r="F6" s="60" t="s">
        <v>13</v>
      </c>
      <c r="G6" s="60" t="s">
        <v>6</v>
      </c>
      <c r="H6" s="60" t="s">
        <v>14</v>
      </c>
      <c r="I6" s="60" t="s">
        <v>15</v>
      </c>
      <c r="J6" s="233"/>
      <c r="K6" s="226"/>
      <c r="L6" s="103" t="s">
        <v>82</v>
      </c>
      <c r="M6" s="103" t="s">
        <v>83</v>
      </c>
      <c r="N6" s="57" t="s">
        <v>11</v>
      </c>
      <c r="O6" s="226"/>
      <c r="P6" s="239"/>
      <c r="Q6" s="239"/>
      <c r="R6" s="239"/>
      <c r="S6" s="239"/>
      <c r="T6" s="58" t="s">
        <v>82</v>
      </c>
      <c r="U6" s="58" t="s">
        <v>83</v>
      </c>
      <c r="V6" s="61" t="s">
        <v>627</v>
      </c>
      <c r="W6" s="228"/>
      <c r="X6" s="228"/>
      <c r="Y6" s="228"/>
      <c r="Z6" s="228"/>
      <c r="AA6" s="226"/>
      <c r="AB6" s="239"/>
      <c r="AC6" s="226"/>
    </row>
    <row r="7" spans="2:51" ht="20.100000000000001" customHeight="1" x14ac:dyDescent="0.25">
      <c r="B7" s="224">
        <v>1</v>
      </c>
      <c r="C7" s="264" t="s">
        <v>27</v>
      </c>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71"/>
      <c r="AE7" s="71"/>
      <c r="AF7" s="71"/>
      <c r="AG7" s="71"/>
      <c r="AH7" s="71"/>
      <c r="AI7" s="71"/>
      <c r="AJ7" s="71"/>
    </row>
    <row r="8" spans="2:51" ht="50.25" customHeight="1" x14ac:dyDescent="0.25">
      <c r="B8" s="224"/>
      <c r="C8" s="72" t="s">
        <v>16</v>
      </c>
      <c r="D8" s="230" t="s">
        <v>17</v>
      </c>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71"/>
      <c r="AE8" s="71"/>
      <c r="AF8" s="71"/>
      <c r="AG8" s="71"/>
      <c r="AH8" s="71"/>
      <c r="AI8" s="71"/>
      <c r="AJ8" s="71"/>
    </row>
    <row r="9" spans="2:51" ht="141" customHeight="1" x14ac:dyDescent="0.25">
      <c r="B9" s="69">
        <v>1</v>
      </c>
      <c r="C9" s="73" t="s">
        <v>85</v>
      </c>
      <c r="D9" s="73" t="s">
        <v>781</v>
      </c>
      <c r="E9" s="68" t="s">
        <v>84</v>
      </c>
      <c r="F9" s="68"/>
      <c r="G9" s="68"/>
      <c r="H9" s="68"/>
      <c r="I9" s="68"/>
      <c r="J9" s="74" t="s">
        <v>277</v>
      </c>
      <c r="K9" s="73" t="s">
        <v>86</v>
      </c>
      <c r="L9" s="73" t="s">
        <v>621</v>
      </c>
      <c r="M9" s="73" t="s">
        <v>622</v>
      </c>
      <c r="N9" s="75" t="s">
        <v>267</v>
      </c>
      <c r="O9" s="73" t="s">
        <v>635</v>
      </c>
      <c r="P9" s="73" t="s">
        <v>82</v>
      </c>
      <c r="Q9" s="73">
        <v>25</v>
      </c>
      <c r="R9" s="73">
        <v>35</v>
      </c>
      <c r="S9" s="73">
        <f>Q9+R9</f>
        <v>60</v>
      </c>
      <c r="T9" s="73"/>
      <c r="U9" s="73"/>
      <c r="V9" s="73"/>
      <c r="W9" s="73"/>
      <c r="X9" s="73"/>
      <c r="Y9" s="73"/>
      <c r="Z9" s="73"/>
      <c r="AA9" s="73" t="s">
        <v>782</v>
      </c>
      <c r="AB9" s="73" t="s">
        <v>92</v>
      </c>
      <c r="AC9" s="73" t="s">
        <v>783</v>
      </c>
      <c r="AD9" s="90"/>
      <c r="AE9" s="71"/>
      <c r="AF9" s="71"/>
      <c r="AG9" s="71"/>
      <c r="AH9" s="71"/>
      <c r="AI9" s="71"/>
      <c r="AJ9" s="71"/>
    </row>
    <row r="10" spans="2:51" ht="162" x14ac:dyDescent="0.25">
      <c r="B10" s="69">
        <v>2</v>
      </c>
      <c r="C10" s="73" t="s">
        <v>628</v>
      </c>
      <c r="D10" s="73" t="s">
        <v>18</v>
      </c>
      <c r="E10" s="68" t="s">
        <v>84</v>
      </c>
      <c r="F10" s="68"/>
      <c r="G10" s="68"/>
      <c r="H10" s="68"/>
      <c r="I10" s="68"/>
      <c r="J10" s="74" t="s">
        <v>278</v>
      </c>
      <c r="K10" s="73" t="s">
        <v>95</v>
      </c>
      <c r="L10" s="73">
        <v>2</v>
      </c>
      <c r="M10" s="73">
        <v>4</v>
      </c>
      <c r="N10" s="76" t="s">
        <v>637</v>
      </c>
      <c r="O10" s="73" t="s">
        <v>636</v>
      </c>
      <c r="P10" s="73"/>
      <c r="Q10" s="73"/>
      <c r="R10" s="73"/>
      <c r="S10" s="73">
        <f t="shared" ref="S10:S13" si="0">Q10+R10</f>
        <v>0</v>
      </c>
      <c r="T10" s="73"/>
      <c r="U10" s="73"/>
      <c r="V10" s="73"/>
      <c r="W10" s="73"/>
      <c r="X10" s="73"/>
      <c r="Y10" s="73"/>
      <c r="Z10" s="73"/>
      <c r="AA10" s="73" t="s">
        <v>784</v>
      </c>
      <c r="AB10" s="73" t="s">
        <v>102</v>
      </c>
      <c r="AC10" s="73" t="s">
        <v>104</v>
      </c>
      <c r="AD10" s="90"/>
      <c r="AE10" s="71"/>
      <c r="AF10" s="71"/>
      <c r="AG10" s="71"/>
      <c r="AH10" s="71"/>
      <c r="AI10" s="71"/>
      <c r="AJ10" s="71"/>
    </row>
    <row r="11" spans="2:51" ht="108" x14ac:dyDescent="0.25">
      <c r="B11" s="69">
        <v>3</v>
      </c>
      <c r="C11" s="73" t="s">
        <v>785</v>
      </c>
      <c r="D11" s="73" t="s">
        <v>786</v>
      </c>
      <c r="E11" s="68" t="s">
        <v>84</v>
      </c>
      <c r="F11" s="68"/>
      <c r="G11" s="68"/>
      <c r="H11" s="68"/>
      <c r="I11" s="68"/>
      <c r="J11" s="74" t="s">
        <v>1126</v>
      </c>
      <c r="K11" s="73" t="s">
        <v>96</v>
      </c>
      <c r="L11" s="73">
        <v>2</v>
      </c>
      <c r="M11" s="73">
        <v>3</v>
      </c>
      <c r="N11" s="75" t="s">
        <v>268</v>
      </c>
      <c r="O11" s="73" t="s">
        <v>97</v>
      </c>
      <c r="P11" s="73"/>
      <c r="Q11" s="73"/>
      <c r="R11" s="73"/>
      <c r="S11" s="73">
        <f t="shared" si="0"/>
        <v>0</v>
      </c>
      <c r="T11" s="73"/>
      <c r="U11" s="73"/>
      <c r="V11" s="73"/>
      <c r="W11" s="73"/>
      <c r="X11" s="73"/>
      <c r="Y11" s="73"/>
      <c r="Z11" s="73"/>
      <c r="AA11" s="73" t="s">
        <v>787</v>
      </c>
      <c r="AB11" s="73" t="s">
        <v>101</v>
      </c>
      <c r="AC11" s="73" t="s">
        <v>105</v>
      </c>
      <c r="AD11" s="90"/>
      <c r="AE11" s="71"/>
      <c r="AF11" s="71"/>
      <c r="AG11" s="71"/>
      <c r="AH11" s="71"/>
      <c r="AI11" s="71"/>
      <c r="AJ11" s="71"/>
    </row>
    <row r="12" spans="2:51" ht="108" x14ac:dyDescent="0.25">
      <c r="B12" s="69">
        <v>4</v>
      </c>
      <c r="C12" s="73" t="s">
        <v>98</v>
      </c>
      <c r="D12" s="73" t="s">
        <v>90</v>
      </c>
      <c r="E12" s="68" t="s">
        <v>84</v>
      </c>
      <c r="F12" s="68"/>
      <c r="G12" s="68"/>
      <c r="H12" s="68"/>
      <c r="I12" s="68"/>
      <c r="J12" s="74" t="s">
        <v>1127</v>
      </c>
      <c r="K12" s="73" t="s">
        <v>91</v>
      </c>
      <c r="L12" s="73">
        <v>1</v>
      </c>
      <c r="M12" s="73">
        <v>2</v>
      </c>
      <c r="N12" s="77" t="s">
        <v>269</v>
      </c>
      <c r="O12" s="73" t="s">
        <v>99</v>
      </c>
      <c r="P12" s="73"/>
      <c r="Q12" s="73"/>
      <c r="R12" s="73"/>
      <c r="S12" s="73">
        <f t="shared" si="0"/>
        <v>0</v>
      </c>
      <c r="T12" s="73"/>
      <c r="U12" s="73"/>
      <c r="V12" s="73"/>
      <c r="W12" s="73"/>
      <c r="X12" s="73"/>
      <c r="Y12" s="73"/>
      <c r="Z12" s="73" t="s">
        <v>84</v>
      </c>
      <c r="AA12" s="73" t="s">
        <v>107</v>
      </c>
      <c r="AB12" s="73" t="s">
        <v>100</v>
      </c>
      <c r="AC12" s="73" t="s">
        <v>106</v>
      </c>
      <c r="AD12" s="90"/>
      <c r="AE12" s="71"/>
      <c r="AF12" s="71"/>
      <c r="AG12" s="71"/>
      <c r="AH12" s="71"/>
      <c r="AI12" s="71"/>
      <c r="AJ12" s="71"/>
    </row>
    <row r="13" spans="2:51" ht="171.75" customHeight="1" x14ac:dyDescent="0.25">
      <c r="B13" s="69">
        <v>6</v>
      </c>
      <c r="C13" s="73" t="s">
        <v>788</v>
      </c>
      <c r="D13" s="73" t="s">
        <v>697</v>
      </c>
      <c r="E13" s="68" t="s">
        <v>84</v>
      </c>
      <c r="F13" s="68"/>
      <c r="G13" s="68"/>
      <c r="H13" s="68"/>
      <c r="I13" s="68"/>
      <c r="J13" s="74" t="s">
        <v>275</v>
      </c>
      <c r="K13" s="73" t="s">
        <v>698</v>
      </c>
      <c r="L13" s="73">
        <v>3</v>
      </c>
      <c r="M13" s="73">
        <v>3</v>
      </c>
      <c r="N13" s="76" t="s">
        <v>270</v>
      </c>
      <c r="O13" s="73" t="s">
        <v>699</v>
      </c>
      <c r="P13" s="73"/>
      <c r="Q13" s="73"/>
      <c r="R13" s="73"/>
      <c r="S13" s="73">
        <f t="shared" si="0"/>
        <v>0</v>
      </c>
      <c r="T13" s="73"/>
      <c r="U13" s="73"/>
      <c r="V13" s="73"/>
      <c r="W13" s="73"/>
      <c r="X13" s="73"/>
      <c r="Y13" s="73"/>
      <c r="Z13" s="73"/>
      <c r="AA13" s="73" t="s">
        <v>108</v>
      </c>
      <c r="AB13" s="73" t="s">
        <v>109</v>
      </c>
      <c r="AC13" s="73" t="s">
        <v>789</v>
      </c>
      <c r="AD13" s="90"/>
      <c r="AE13" s="71"/>
      <c r="AF13" s="71"/>
      <c r="AG13" s="71"/>
      <c r="AH13" s="71"/>
      <c r="AI13" s="71"/>
      <c r="AJ13" s="71"/>
    </row>
    <row r="14" spans="2:51" ht="24" customHeight="1" x14ac:dyDescent="0.25">
      <c r="B14" s="202">
        <v>2</v>
      </c>
      <c r="C14" s="214" t="s">
        <v>26</v>
      </c>
      <c r="D14" s="214"/>
      <c r="E14" s="214"/>
      <c r="F14" s="214"/>
      <c r="G14" s="214"/>
      <c r="H14" s="214"/>
      <c r="I14" s="214"/>
      <c r="J14" s="214"/>
      <c r="K14" s="214"/>
      <c r="L14" s="214"/>
      <c r="M14" s="214"/>
      <c r="N14" s="214"/>
      <c r="O14" s="214"/>
      <c r="P14" s="214"/>
      <c r="Q14" s="214"/>
      <c r="R14" s="214"/>
      <c r="S14" s="214"/>
      <c r="T14" s="214"/>
      <c r="U14" s="214"/>
      <c r="V14" s="214"/>
      <c r="W14" s="214"/>
      <c r="X14" s="214"/>
      <c r="Y14" s="214"/>
      <c r="Z14" s="214"/>
      <c r="AA14" s="214"/>
      <c r="AB14" s="214"/>
      <c r="AC14" s="214"/>
      <c r="AD14" s="90"/>
      <c r="AE14" s="71"/>
      <c r="AF14" s="71"/>
      <c r="AG14" s="71"/>
      <c r="AH14" s="71"/>
      <c r="AI14" s="71"/>
      <c r="AJ14" s="71"/>
    </row>
    <row r="15" spans="2:51" ht="15" customHeight="1" x14ac:dyDescent="0.25">
      <c r="B15" s="202"/>
      <c r="C15" s="185" t="s">
        <v>16</v>
      </c>
      <c r="D15" s="198" t="s">
        <v>19</v>
      </c>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86"/>
      <c r="AC15" s="186"/>
      <c r="AD15" s="90"/>
      <c r="AE15" s="71"/>
      <c r="AF15" s="71"/>
      <c r="AG15" s="71"/>
      <c r="AH15" s="71"/>
      <c r="AI15" s="71"/>
      <c r="AJ15" s="71"/>
    </row>
    <row r="16" spans="2:51" ht="137.25" customHeight="1" x14ac:dyDescent="0.25">
      <c r="B16" s="101">
        <v>7</v>
      </c>
      <c r="C16" s="78" t="s">
        <v>1055</v>
      </c>
      <c r="D16" s="79" t="s">
        <v>20</v>
      </c>
      <c r="E16" s="69" t="s">
        <v>84</v>
      </c>
      <c r="F16" s="69"/>
      <c r="G16" s="69"/>
      <c r="H16" s="69"/>
      <c r="I16" s="69"/>
      <c r="J16" s="80" t="s">
        <v>700</v>
      </c>
      <c r="K16" s="79" t="s">
        <v>21</v>
      </c>
      <c r="L16" s="79">
        <v>1</v>
      </c>
      <c r="M16" s="79">
        <v>3</v>
      </c>
      <c r="N16" s="82" t="s">
        <v>901</v>
      </c>
      <c r="O16" s="79" t="s">
        <v>702</v>
      </c>
      <c r="P16" s="79"/>
      <c r="Q16" s="79"/>
      <c r="R16" s="79"/>
      <c r="S16" s="79"/>
      <c r="T16" s="89"/>
      <c r="U16" s="89"/>
      <c r="V16" s="89"/>
      <c r="W16" s="89"/>
      <c r="X16" s="89"/>
      <c r="Y16" s="89"/>
      <c r="Z16" s="89"/>
      <c r="AA16" s="79" t="s">
        <v>703</v>
      </c>
      <c r="AB16" s="79" t="s">
        <v>704</v>
      </c>
      <c r="AC16" s="79" t="s">
        <v>705</v>
      </c>
      <c r="AD16" s="90"/>
      <c r="AE16" s="71"/>
      <c r="AF16" s="71"/>
      <c r="AG16" s="71"/>
      <c r="AH16" s="71"/>
      <c r="AI16" s="71"/>
      <c r="AJ16" s="71"/>
    </row>
    <row r="17" spans="2:36" ht="94.5" customHeight="1" x14ac:dyDescent="0.25">
      <c r="B17" s="101">
        <v>8</v>
      </c>
      <c r="C17" s="78" t="s">
        <v>1057</v>
      </c>
      <c r="D17" s="79" t="s">
        <v>22</v>
      </c>
      <c r="E17" s="69" t="s">
        <v>84</v>
      </c>
      <c r="F17" s="69"/>
      <c r="G17" s="69"/>
      <c r="H17" s="69"/>
      <c r="I17" s="69"/>
      <c r="J17" s="80" t="s">
        <v>701</v>
      </c>
      <c r="K17" s="79" t="s">
        <v>1056</v>
      </c>
      <c r="L17" s="79">
        <v>1</v>
      </c>
      <c r="M17" s="79">
        <v>4</v>
      </c>
      <c r="N17" s="83" t="s">
        <v>504</v>
      </c>
      <c r="O17" s="79" t="s">
        <v>23</v>
      </c>
      <c r="P17" s="79"/>
      <c r="Q17" s="79"/>
      <c r="R17" s="79"/>
      <c r="S17" s="79"/>
      <c r="T17" s="89"/>
      <c r="U17" s="89"/>
      <c r="V17" s="89"/>
      <c r="W17" s="89"/>
      <c r="X17" s="89"/>
      <c r="Y17" s="89"/>
      <c r="Z17" s="89"/>
      <c r="AA17" s="79" t="s">
        <v>706</v>
      </c>
      <c r="AB17" s="79" t="s">
        <v>707</v>
      </c>
      <c r="AC17" s="79"/>
      <c r="AD17" s="90"/>
      <c r="AE17" s="71"/>
      <c r="AF17" s="71"/>
      <c r="AG17" s="71"/>
      <c r="AH17" s="71"/>
      <c r="AI17" s="71"/>
      <c r="AJ17" s="71"/>
    </row>
    <row r="18" spans="2:36" ht="24" customHeight="1" x14ac:dyDescent="0.25">
      <c r="B18" s="202">
        <v>3</v>
      </c>
      <c r="C18" s="214" t="s">
        <v>25</v>
      </c>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90"/>
      <c r="AE18" s="71"/>
      <c r="AF18" s="71"/>
      <c r="AG18" s="71"/>
      <c r="AH18" s="71"/>
      <c r="AI18" s="71"/>
      <c r="AJ18" s="71"/>
    </row>
    <row r="19" spans="2:36" ht="44.25" customHeight="1" x14ac:dyDescent="0.25">
      <c r="B19" s="202"/>
      <c r="C19" s="185" t="s">
        <v>16</v>
      </c>
      <c r="D19" s="198" t="s">
        <v>24</v>
      </c>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199"/>
      <c r="AC19" s="199"/>
      <c r="AD19" s="90"/>
      <c r="AE19" s="71"/>
      <c r="AF19" s="71"/>
      <c r="AG19" s="71"/>
      <c r="AH19" s="71"/>
      <c r="AI19" s="71"/>
      <c r="AJ19" s="71"/>
    </row>
    <row r="20" spans="2:36" ht="115.5" customHeight="1" x14ac:dyDescent="0.25">
      <c r="B20" s="101">
        <v>9</v>
      </c>
      <c r="C20" s="78" t="s">
        <v>881</v>
      </c>
      <c r="D20" s="84" t="s">
        <v>882</v>
      </c>
      <c r="E20" s="85" t="s">
        <v>84</v>
      </c>
      <c r="F20" s="85"/>
      <c r="G20" s="85"/>
      <c r="H20" s="85"/>
      <c r="I20" s="84"/>
      <c r="J20" s="80" t="s">
        <v>883</v>
      </c>
      <c r="K20" s="84" t="s">
        <v>132</v>
      </c>
      <c r="L20" s="84">
        <v>2</v>
      </c>
      <c r="M20" s="84">
        <v>4</v>
      </c>
      <c r="N20" s="83" t="s">
        <v>271</v>
      </c>
      <c r="O20" s="84" t="s">
        <v>884</v>
      </c>
      <c r="P20" s="84"/>
      <c r="Q20" s="84"/>
      <c r="R20" s="84"/>
      <c r="S20" s="84"/>
      <c r="T20" s="187"/>
      <c r="U20" s="187"/>
      <c r="V20" s="187"/>
      <c r="W20" s="187"/>
      <c r="X20" s="187"/>
      <c r="Y20" s="187"/>
      <c r="Z20" s="187"/>
      <c r="AA20" s="84" t="s">
        <v>708</v>
      </c>
      <c r="AB20" s="84" t="s">
        <v>485</v>
      </c>
      <c r="AC20" s="84" t="s">
        <v>885</v>
      </c>
      <c r="AD20" s="90"/>
      <c r="AE20" s="71"/>
      <c r="AF20" s="71"/>
      <c r="AG20" s="71"/>
      <c r="AH20" s="71"/>
      <c r="AI20" s="71"/>
      <c r="AJ20" s="71"/>
    </row>
    <row r="21" spans="2:36" ht="105" customHeight="1" x14ac:dyDescent="0.25">
      <c r="B21" s="101">
        <v>10</v>
      </c>
      <c r="C21" s="73" t="s">
        <v>886</v>
      </c>
      <c r="D21" s="79" t="s">
        <v>133</v>
      </c>
      <c r="E21" s="69" t="s">
        <v>84</v>
      </c>
      <c r="F21" s="69"/>
      <c r="G21" s="69"/>
      <c r="H21" s="69"/>
      <c r="I21" s="70"/>
      <c r="J21" s="80" t="s">
        <v>887</v>
      </c>
      <c r="K21" s="79" t="s">
        <v>134</v>
      </c>
      <c r="L21" s="79">
        <v>2</v>
      </c>
      <c r="M21" s="70">
        <v>4</v>
      </c>
      <c r="N21" s="83" t="s">
        <v>271</v>
      </c>
      <c r="O21" s="79" t="s">
        <v>888</v>
      </c>
      <c r="P21" s="79"/>
      <c r="Q21" s="79"/>
      <c r="R21" s="79"/>
      <c r="S21" s="79"/>
      <c r="T21" s="89"/>
      <c r="U21" s="89"/>
      <c r="V21" s="89"/>
      <c r="W21" s="89"/>
      <c r="X21" s="89"/>
      <c r="Y21" s="89"/>
      <c r="Z21" s="89"/>
      <c r="AA21" s="79" t="s">
        <v>889</v>
      </c>
      <c r="AB21" s="84" t="s">
        <v>485</v>
      </c>
      <c r="AC21" s="188"/>
      <c r="AD21" s="90"/>
      <c r="AE21" s="71"/>
      <c r="AF21" s="71"/>
      <c r="AG21" s="71"/>
      <c r="AH21" s="71"/>
      <c r="AI21" s="71"/>
      <c r="AJ21" s="71"/>
    </row>
    <row r="22" spans="2:36" ht="57.75" customHeight="1" x14ac:dyDescent="0.25">
      <c r="B22" s="101">
        <v>12</v>
      </c>
      <c r="C22" s="73" t="s">
        <v>710</v>
      </c>
      <c r="D22" s="79" t="s">
        <v>709</v>
      </c>
      <c r="E22" s="69" t="s">
        <v>84</v>
      </c>
      <c r="F22" s="69"/>
      <c r="G22" s="69"/>
      <c r="H22" s="69"/>
      <c r="I22" s="70"/>
      <c r="J22" s="80" t="s">
        <v>131</v>
      </c>
      <c r="K22" s="79" t="s">
        <v>891</v>
      </c>
      <c r="L22" s="79">
        <v>3</v>
      </c>
      <c r="M22" s="70">
        <v>4</v>
      </c>
      <c r="N22" s="86" t="s">
        <v>272</v>
      </c>
      <c r="O22" s="79" t="s">
        <v>182</v>
      </c>
      <c r="P22" s="79"/>
      <c r="Q22" s="79"/>
      <c r="R22" s="79"/>
      <c r="S22" s="79"/>
      <c r="T22" s="89"/>
      <c r="U22" s="89"/>
      <c r="V22" s="89"/>
      <c r="W22" s="89"/>
      <c r="X22" s="89"/>
      <c r="Y22" s="89"/>
      <c r="Z22" s="89"/>
      <c r="AA22" s="79" t="s">
        <v>183</v>
      </c>
      <c r="AB22" s="79" t="s">
        <v>184</v>
      </c>
      <c r="AC22" s="84" t="s">
        <v>248</v>
      </c>
      <c r="AD22" s="90"/>
      <c r="AE22" s="71"/>
      <c r="AF22" s="71"/>
      <c r="AG22" s="71"/>
      <c r="AH22" s="71"/>
      <c r="AI22" s="71"/>
      <c r="AJ22" s="71"/>
    </row>
    <row r="23" spans="2:36" ht="94.5" customHeight="1" x14ac:dyDescent="0.25">
      <c r="B23" s="101">
        <v>13</v>
      </c>
      <c r="C23" s="78" t="s">
        <v>185</v>
      </c>
      <c r="D23" s="84" t="s">
        <v>892</v>
      </c>
      <c r="E23" s="85" t="s">
        <v>84</v>
      </c>
      <c r="F23" s="85"/>
      <c r="G23" s="85"/>
      <c r="H23" s="85"/>
      <c r="I23" s="84"/>
      <c r="J23" s="80" t="s">
        <v>893</v>
      </c>
      <c r="K23" s="84" t="s">
        <v>186</v>
      </c>
      <c r="L23" s="84">
        <v>3</v>
      </c>
      <c r="M23" s="84">
        <v>3</v>
      </c>
      <c r="N23" s="83" t="s">
        <v>629</v>
      </c>
      <c r="O23" s="84" t="s">
        <v>711</v>
      </c>
      <c r="P23" s="84"/>
      <c r="Q23" s="84"/>
      <c r="R23" s="84"/>
      <c r="S23" s="84"/>
      <c r="T23" s="187"/>
      <c r="U23" s="187"/>
      <c r="V23" s="187"/>
      <c r="W23" s="187"/>
      <c r="X23" s="187"/>
      <c r="Y23" s="187"/>
      <c r="Z23" s="187"/>
      <c r="AA23" s="84" t="s">
        <v>187</v>
      </c>
      <c r="AB23" s="84" t="s">
        <v>184</v>
      </c>
      <c r="AC23" s="84" t="s">
        <v>188</v>
      </c>
      <c r="AD23" s="90"/>
      <c r="AE23" s="71"/>
      <c r="AF23" s="71"/>
      <c r="AG23" s="71"/>
      <c r="AH23" s="71"/>
      <c r="AI23" s="71"/>
      <c r="AJ23" s="71"/>
    </row>
    <row r="24" spans="2:36" ht="105.75" customHeight="1" x14ac:dyDescent="0.25">
      <c r="B24" s="101">
        <v>15</v>
      </c>
      <c r="C24" s="73" t="s">
        <v>243</v>
      </c>
      <c r="D24" s="79" t="s">
        <v>242</v>
      </c>
      <c r="E24" s="69" t="s">
        <v>84</v>
      </c>
      <c r="F24" s="69"/>
      <c r="G24" s="69"/>
      <c r="H24" s="69"/>
      <c r="I24" s="70"/>
      <c r="J24" s="80" t="s">
        <v>241</v>
      </c>
      <c r="K24" s="79" t="s">
        <v>244</v>
      </c>
      <c r="L24" s="79">
        <v>4</v>
      </c>
      <c r="M24" s="70">
        <v>3</v>
      </c>
      <c r="N24" s="83" t="s">
        <v>287</v>
      </c>
      <c r="O24" s="79" t="s">
        <v>245</v>
      </c>
      <c r="P24" s="79"/>
      <c r="Q24" s="79"/>
      <c r="R24" s="79"/>
      <c r="S24" s="79"/>
      <c r="T24" s="89"/>
      <c r="U24" s="89"/>
      <c r="V24" s="89"/>
      <c r="W24" s="89"/>
      <c r="X24" s="89"/>
      <c r="Y24" s="89"/>
      <c r="Z24" s="89"/>
      <c r="AA24" s="79" t="s">
        <v>246</v>
      </c>
      <c r="AB24" s="79" t="s">
        <v>247</v>
      </c>
      <c r="AC24" s="84" t="s">
        <v>248</v>
      </c>
      <c r="AD24" s="90"/>
      <c r="AE24" s="71"/>
      <c r="AF24" s="71"/>
      <c r="AG24" s="71"/>
      <c r="AH24" s="71"/>
      <c r="AI24" s="71"/>
      <c r="AJ24" s="71"/>
    </row>
    <row r="25" spans="2:36" ht="120.75" customHeight="1" x14ac:dyDescent="0.25">
      <c r="B25" s="101">
        <v>16</v>
      </c>
      <c r="C25" s="73" t="s">
        <v>250</v>
      </c>
      <c r="D25" s="79" t="s">
        <v>251</v>
      </c>
      <c r="E25" s="69" t="s">
        <v>84</v>
      </c>
      <c r="F25" s="69"/>
      <c r="G25" s="69"/>
      <c r="H25" s="69"/>
      <c r="I25" s="70"/>
      <c r="J25" s="80" t="s">
        <v>249</v>
      </c>
      <c r="K25" s="79" t="s">
        <v>252</v>
      </c>
      <c r="L25" s="79">
        <v>3</v>
      </c>
      <c r="M25" s="70">
        <v>4</v>
      </c>
      <c r="N25" s="86" t="s">
        <v>288</v>
      </c>
      <c r="O25" s="84" t="s">
        <v>894</v>
      </c>
      <c r="P25" s="79"/>
      <c r="Q25" s="79"/>
      <c r="R25" s="79"/>
      <c r="S25" s="79"/>
      <c r="T25" s="89"/>
      <c r="U25" s="89"/>
      <c r="V25" s="89"/>
      <c r="W25" s="89"/>
      <c r="X25" s="89"/>
      <c r="Y25" s="89"/>
      <c r="Z25" s="89"/>
      <c r="AA25" s="79" t="s">
        <v>253</v>
      </c>
      <c r="AB25" s="84" t="s">
        <v>890</v>
      </c>
      <c r="AC25" s="79" t="s">
        <v>254</v>
      </c>
      <c r="AD25" s="90"/>
      <c r="AE25" s="71"/>
      <c r="AF25" s="71"/>
      <c r="AG25" s="71"/>
      <c r="AH25" s="71"/>
      <c r="AI25" s="71"/>
      <c r="AJ25" s="71"/>
    </row>
    <row r="26" spans="2:36" ht="26.25" customHeight="1" x14ac:dyDescent="0.25">
      <c r="B26" s="202">
        <v>4</v>
      </c>
      <c r="C26" s="214" t="s">
        <v>281</v>
      </c>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90"/>
      <c r="AE26" s="71"/>
      <c r="AF26" s="71"/>
      <c r="AG26" s="71"/>
      <c r="AH26" s="71"/>
      <c r="AI26" s="71"/>
      <c r="AJ26" s="71"/>
    </row>
    <row r="27" spans="2:36" ht="30.75" customHeight="1" x14ac:dyDescent="0.25">
      <c r="B27" s="202"/>
      <c r="C27" s="185" t="s">
        <v>16</v>
      </c>
      <c r="D27" s="198" t="s">
        <v>30</v>
      </c>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90"/>
      <c r="AE27" s="71"/>
      <c r="AF27" s="71"/>
      <c r="AG27" s="71"/>
      <c r="AH27" s="71"/>
      <c r="AI27" s="71"/>
      <c r="AJ27" s="71"/>
    </row>
    <row r="28" spans="2:36" ht="173.25" customHeight="1" x14ac:dyDescent="0.25">
      <c r="B28" s="101">
        <v>17</v>
      </c>
      <c r="C28" s="87" t="s">
        <v>1116</v>
      </c>
      <c r="D28" s="79" t="s">
        <v>126</v>
      </c>
      <c r="E28" s="69"/>
      <c r="F28" s="69"/>
      <c r="G28" s="69"/>
      <c r="H28" s="69" t="s">
        <v>84</v>
      </c>
      <c r="I28" s="69"/>
      <c r="J28" s="88" t="s">
        <v>284</v>
      </c>
      <c r="K28" s="79" t="s">
        <v>31</v>
      </c>
      <c r="L28" s="79">
        <v>2</v>
      </c>
      <c r="M28" s="79">
        <v>4</v>
      </c>
      <c r="N28" s="83" t="s">
        <v>377</v>
      </c>
      <c r="O28" s="79" t="s">
        <v>292</v>
      </c>
      <c r="P28" s="79"/>
      <c r="Q28" s="79"/>
      <c r="R28" s="79"/>
      <c r="S28" s="79"/>
      <c r="T28" s="89"/>
      <c r="U28" s="89"/>
      <c r="V28" s="89"/>
      <c r="W28" s="89"/>
      <c r="X28" s="89"/>
      <c r="Y28" s="89"/>
      <c r="Z28" s="89"/>
      <c r="AA28" s="79" t="s">
        <v>291</v>
      </c>
      <c r="AB28" s="79" t="s">
        <v>100</v>
      </c>
      <c r="AC28" s="79" t="s">
        <v>293</v>
      </c>
      <c r="AD28" s="90"/>
      <c r="AE28" s="71"/>
      <c r="AF28" s="71"/>
      <c r="AG28" s="71"/>
      <c r="AH28" s="71"/>
      <c r="AI28" s="71"/>
      <c r="AJ28" s="71"/>
    </row>
    <row r="29" spans="2:36" s="35" customFormat="1" ht="95.25" customHeight="1" x14ac:dyDescent="0.25">
      <c r="B29" s="101">
        <v>18</v>
      </c>
      <c r="C29" s="87" t="s">
        <v>791</v>
      </c>
      <c r="D29" s="79" t="s">
        <v>712</v>
      </c>
      <c r="E29" s="70"/>
      <c r="F29" s="70"/>
      <c r="G29" s="70"/>
      <c r="H29" s="70" t="s">
        <v>84</v>
      </c>
      <c r="I29" s="70"/>
      <c r="J29" s="80" t="s">
        <v>790</v>
      </c>
      <c r="K29" s="79" t="s">
        <v>792</v>
      </c>
      <c r="L29" s="79">
        <v>3</v>
      </c>
      <c r="M29" s="79">
        <v>3</v>
      </c>
      <c r="N29" s="83" t="s">
        <v>270</v>
      </c>
      <c r="O29" s="84" t="s">
        <v>294</v>
      </c>
      <c r="P29" s="84"/>
      <c r="Q29" s="84"/>
      <c r="R29" s="84"/>
      <c r="S29" s="84"/>
      <c r="T29" s="89"/>
      <c r="U29" s="89"/>
      <c r="V29" s="89"/>
      <c r="W29" s="89"/>
      <c r="X29" s="89"/>
      <c r="Y29" s="89"/>
      <c r="Z29" s="89"/>
      <c r="AA29" s="79" t="s">
        <v>793</v>
      </c>
      <c r="AB29" s="79" t="s">
        <v>794</v>
      </c>
      <c r="AC29" s="79" t="s">
        <v>795</v>
      </c>
      <c r="AD29" s="90"/>
      <c r="AE29" s="90"/>
      <c r="AF29" s="90"/>
      <c r="AG29" s="90"/>
      <c r="AH29" s="90"/>
      <c r="AI29" s="90"/>
      <c r="AJ29" s="90"/>
    </row>
    <row r="30" spans="2:36" ht="213.75" customHeight="1" x14ac:dyDescent="0.25">
      <c r="B30" s="101">
        <v>19</v>
      </c>
      <c r="C30" s="78" t="s">
        <v>778</v>
      </c>
      <c r="D30" s="79" t="s">
        <v>295</v>
      </c>
      <c r="E30" s="69"/>
      <c r="F30" s="69"/>
      <c r="G30" s="69"/>
      <c r="H30" s="69" t="s">
        <v>84</v>
      </c>
      <c r="I30" s="69"/>
      <c r="J30" s="88" t="s">
        <v>112</v>
      </c>
      <c r="K30" s="79" t="s">
        <v>779</v>
      </c>
      <c r="L30" s="79">
        <v>2</v>
      </c>
      <c r="M30" s="79">
        <v>2</v>
      </c>
      <c r="N30" s="91" t="s">
        <v>638</v>
      </c>
      <c r="O30" s="79" t="s">
        <v>714</v>
      </c>
      <c r="P30" s="79"/>
      <c r="Q30" s="79"/>
      <c r="R30" s="79"/>
      <c r="S30" s="79"/>
      <c r="T30" s="89"/>
      <c r="U30" s="89"/>
      <c r="V30" s="89"/>
      <c r="W30" s="89"/>
      <c r="X30" s="89"/>
      <c r="Y30" s="89"/>
      <c r="Z30" s="89"/>
      <c r="AA30" s="79" t="s">
        <v>715</v>
      </c>
      <c r="AB30" s="79" t="s">
        <v>780</v>
      </c>
      <c r="AC30" s="79" t="s">
        <v>713</v>
      </c>
      <c r="AD30" s="90"/>
      <c r="AE30" s="71"/>
      <c r="AF30" s="71"/>
      <c r="AG30" s="71"/>
      <c r="AH30" s="71"/>
      <c r="AI30" s="71"/>
      <c r="AJ30" s="71"/>
    </row>
    <row r="31" spans="2:36" ht="63" customHeight="1" x14ac:dyDescent="0.25">
      <c r="B31" s="101">
        <v>20</v>
      </c>
      <c r="C31" s="78" t="s">
        <v>797</v>
      </c>
      <c r="D31" s="79" t="s">
        <v>796</v>
      </c>
      <c r="E31" s="69"/>
      <c r="F31" s="69"/>
      <c r="G31" s="69"/>
      <c r="H31" s="69" t="s">
        <v>84</v>
      </c>
      <c r="I31" s="69"/>
      <c r="J31" s="80" t="s">
        <v>111</v>
      </c>
      <c r="K31" s="79" t="s">
        <v>815</v>
      </c>
      <c r="L31" s="79">
        <v>2</v>
      </c>
      <c r="M31" s="79">
        <v>3</v>
      </c>
      <c r="N31" s="82" t="s">
        <v>285</v>
      </c>
      <c r="O31" s="79" t="s">
        <v>798</v>
      </c>
      <c r="P31" s="79"/>
      <c r="Q31" s="79"/>
      <c r="R31" s="79"/>
      <c r="S31" s="79"/>
      <c r="T31" s="89"/>
      <c r="U31" s="89"/>
      <c r="V31" s="89"/>
      <c r="W31" s="89"/>
      <c r="X31" s="89"/>
      <c r="Y31" s="89"/>
      <c r="Z31" s="89"/>
      <c r="AA31" s="79" t="s">
        <v>799</v>
      </c>
      <c r="AB31" s="79" t="s">
        <v>794</v>
      </c>
      <c r="AC31" s="79" t="s">
        <v>296</v>
      </c>
      <c r="AD31" s="90"/>
      <c r="AE31" s="71"/>
      <c r="AF31" s="71"/>
      <c r="AG31" s="71"/>
      <c r="AH31" s="71"/>
      <c r="AI31" s="71"/>
      <c r="AJ31" s="71"/>
    </row>
    <row r="32" spans="2:36" ht="118.5" customHeight="1" x14ac:dyDescent="0.25">
      <c r="B32" s="101">
        <v>21</v>
      </c>
      <c r="C32" s="78" t="s">
        <v>286</v>
      </c>
      <c r="D32" s="79" t="s">
        <v>297</v>
      </c>
      <c r="E32" s="69"/>
      <c r="F32" s="69"/>
      <c r="G32" s="69"/>
      <c r="H32" s="69" t="s">
        <v>84</v>
      </c>
      <c r="I32" s="69"/>
      <c r="J32" s="88" t="s">
        <v>114</v>
      </c>
      <c r="K32" s="79" t="s">
        <v>298</v>
      </c>
      <c r="L32" s="79">
        <v>2</v>
      </c>
      <c r="M32" s="79">
        <v>3</v>
      </c>
      <c r="N32" s="82" t="s">
        <v>327</v>
      </c>
      <c r="O32" s="79" t="s">
        <v>299</v>
      </c>
      <c r="P32" s="79"/>
      <c r="Q32" s="79"/>
      <c r="R32" s="79"/>
      <c r="S32" s="79"/>
      <c r="T32" s="89"/>
      <c r="U32" s="89"/>
      <c r="V32" s="89"/>
      <c r="W32" s="89"/>
      <c r="X32" s="89"/>
      <c r="Y32" s="89"/>
      <c r="Z32" s="89"/>
      <c r="AA32" s="79" t="s">
        <v>301</v>
      </c>
      <c r="AB32" s="79" t="s">
        <v>300</v>
      </c>
      <c r="AC32" s="79" t="s">
        <v>302</v>
      </c>
      <c r="AD32" s="90"/>
      <c r="AE32" s="71"/>
      <c r="AF32" s="71"/>
      <c r="AG32" s="71"/>
      <c r="AH32" s="71"/>
      <c r="AI32" s="71"/>
      <c r="AJ32" s="71"/>
    </row>
    <row r="33" spans="2:36" ht="126" x14ac:dyDescent="0.25">
      <c r="B33" s="101">
        <v>22</v>
      </c>
      <c r="C33" s="78" t="s">
        <v>289</v>
      </c>
      <c r="D33" s="79" t="s">
        <v>290</v>
      </c>
      <c r="E33" s="69"/>
      <c r="F33" s="69"/>
      <c r="G33" s="69"/>
      <c r="H33" s="69" t="s">
        <v>84</v>
      </c>
      <c r="I33" s="69"/>
      <c r="J33" s="80" t="s">
        <v>115</v>
      </c>
      <c r="K33" s="79" t="s">
        <v>32</v>
      </c>
      <c r="L33" s="79">
        <v>2</v>
      </c>
      <c r="M33" s="79">
        <v>3</v>
      </c>
      <c r="N33" s="82" t="s">
        <v>328</v>
      </c>
      <c r="O33" s="79" t="s">
        <v>800</v>
      </c>
      <c r="P33" s="79"/>
      <c r="Q33" s="79"/>
      <c r="R33" s="79"/>
      <c r="S33" s="79"/>
      <c r="T33" s="89"/>
      <c r="U33" s="89"/>
      <c r="V33" s="89"/>
      <c r="W33" s="89"/>
      <c r="X33" s="89"/>
      <c r="Y33" s="89"/>
      <c r="Z33" s="89"/>
      <c r="AA33" s="79" t="s">
        <v>801</v>
      </c>
      <c r="AB33" s="79" t="s">
        <v>802</v>
      </c>
      <c r="AC33" s="79" t="s">
        <v>716</v>
      </c>
      <c r="AD33" s="90"/>
      <c r="AE33" s="71"/>
      <c r="AF33" s="71"/>
      <c r="AG33" s="71"/>
      <c r="AH33" s="71"/>
      <c r="AI33" s="71"/>
      <c r="AJ33" s="71"/>
    </row>
    <row r="34" spans="2:36" ht="87" customHeight="1" x14ac:dyDescent="0.25">
      <c r="B34" s="101">
        <v>23</v>
      </c>
      <c r="C34" s="78" t="s">
        <v>804</v>
      </c>
      <c r="D34" s="79" t="s">
        <v>803</v>
      </c>
      <c r="E34" s="69"/>
      <c r="F34" s="69"/>
      <c r="G34" s="69"/>
      <c r="H34" s="69" t="s">
        <v>84</v>
      </c>
      <c r="I34" s="69"/>
      <c r="J34" s="80" t="s">
        <v>113</v>
      </c>
      <c r="K34" s="79" t="s">
        <v>805</v>
      </c>
      <c r="L34" s="79">
        <v>1</v>
      </c>
      <c r="M34" s="79">
        <v>3</v>
      </c>
      <c r="N34" s="82" t="s">
        <v>329</v>
      </c>
      <c r="O34" s="79" t="s">
        <v>808</v>
      </c>
      <c r="P34" s="79"/>
      <c r="Q34" s="79"/>
      <c r="R34" s="79"/>
      <c r="S34" s="79"/>
      <c r="T34" s="89"/>
      <c r="U34" s="89"/>
      <c r="V34" s="89"/>
      <c r="W34" s="89"/>
      <c r="X34" s="89"/>
      <c r="Y34" s="89"/>
      <c r="Z34" s="89"/>
      <c r="AA34" s="79" t="s">
        <v>806</v>
      </c>
      <c r="AB34" s="79" t="s">
        <v>794</v>
      </c>
      <c r="AC34" s="79" t="s">
        <v>717</v>
      </c>
      <c r="AD34" s="90"/>
      <c r="AE34" s="71"/>
      <c r="AF34" s="71"/>
      <c r="AG34" s="71"/>
      <c r="AH34" s="71"/>
      <c r="AI34" s="71"/>
      <c r="AJ34" s="71"/>
    </row>
    <row r="35" spans="2:36" ht="99.75" customHeight="1" x14ac:dyDescent="0.25">
      <c r="B35" s="101">
        <v>24</v>
      </c>
      <c r="C35" s="78" t="s">
        <v>718</v>
      </c>
      <c r="D35" s="79" t="s">
        <v>807</v>
      </c>
      <c r="E35" s="69"/>
      <c r="F35" s="69"/>
      <c r="G35" s="69"/>
      <c r="H35" s="69" t="s">
        <v>84</v>
      </c>
      <c r="I35" s="69"/>
      <c r="J35" s="80" t="s">
        <v>117</v>
      </c>
      <c r="K35" s="79" t="s">
        <v>118</v>
      </c>
      <c r="L35" s="79">
        <v>1</v>
      </c>
      <c r="M35" s="79">
        <v>4</v>
      </c>
      <c r="N35" s="83" t="s">
        <v>719</v>
      </c>
      <c r="O35" s="79" t="s">
        <v>809</v>
      </c>
      <c r="P35" s="79"/>
      <c r="Q35" s="79"/>
      <c r="R35" s="79"/>
      <c r="S35" s="79"/>
      <c r="T35" s="89"/>
      <c r="U35" s="89"/>
      <c r="V35" s="89"/>
      <c r="W35" s="89"/>
      <c r="X35" s="89"/>
      <c r="Y35" s="89"/>
      <c r="Z35" s="89"/>
      <c r="AA35" s="79" t="s">
        <v>810</v>
      </c>
      <c r="AB35" s="79" t="s">
        <v>811</v>
      </c>
      <c r="AC35" s="79" t="s">
        <v>304</v>
      </c>
      <c r="AD35" s="90"/>
      <c r="AE35" s="71"/>
      <c r="AF35" s="71"/>
      <c r="AG35" s="71"/>
      <c r="AH35" s="71"/>
      <c r="AI35" s="71"/>
      <c r="AJ35" s="71"/>
    </row>
    <row r="36" spans="2:36" ht="114.75" customHeight="1" x14ac:dyDescent="0.25">
      <c r="B36" s="101">
        <v>25</v>
      </c>
      <c r="C36" s="78" t="s">
        <v>119</v>
      </c>
      <c r="D36" s="79" t="s">
        <v>722</v>
      </c>
      <c r="E36" s="69"/>
      <c r="F36" s="69"/>
      <c r="G36" s="69"/>
      <c r="H36" s="69" t="s">
        <v>84</v>
      </c>
      <c r="I36" s="69"/>
      <c r="J36" s="88" t="s">
        <v>116</v>
      </c>
      <c r="K36" s="79" t="s">
        <v>720</v>
      </c>
      <c r="L36" s="79">
        <v>1</v>
      </c>
      <c r="M36" s="79">
        <v>2</v>
      </c>
      <c r="N36" s="91" t="s">
        <v>639</v>
      </c>
      <c r="O36" s="79" t="s">
        <v>723</v>
      </c>
      <c r="P36" s="79"/>
      <c r="Q36" s="79"/>
      <c r="R36" s="79"/>
      <c r="S36" s="79"/>
      <c r="T36" s="89"/>
      <c r="U36" s="89"/>
      <c r="V36" s="89"/>
      <c r="W36" s="89"/>
      <c r="X36" s="89"/>
      <c r="Y36" s="89"/>
      <c r="Z36" s="89"/>
      <c r="AA36" s="79" t="s">
        <v>305</v>
      </c>
      <c r="AB36" s="79" t="s">
        <v>306</v>
      </c>
      <c r="AC36" s="79" t="s">
        <v>307</v>
      </c>
      <c r="AD36" s="90"/>
      <c r="AE36" s="71"/>
      <c r="AF36" s="71"/>
      <c r="AG36" s="71"/>
      <c r="AH36" s="71"/>
      <c r="AI36" s="71"/>
      <c r="AJ36" s="71"/>
    </row>
    <row r="37" spans="2:36" ht="164.25" customHeight="1" x14ac:dyDescent="0.25">
      <c r="B37" s="101">
        <v>26</v>
      </c>
      <c r="C37" s="78" t="s">
        <v>724</v>
      </c>
      <c r="D37" s="70" t="s">
        <v>120</v>
      </c>
      <c r="E37" s="69"/>
      <c r="F37" s="69"/>
      <c r="G37" s="69"/>
      <c r="H37" s="69" t="s">
        <v>84</v>
      </c>
      <c r="I37" s="69"/>
      <c r="J37" s="80" t="s">
        <v>308</v>
      </c>
      <c r="K37" s="79" t="s">
        <v>725</v>
      </c>
      <c r="L37" s="79">
        <v>2</v>
      </c>
      <c r="M37" s="79">
        <v>4</v>
      </c>
      <c r="N37" s="83" t="s">
        <v>330</v>
      </c>
      <c r="O37" s="84" t="s">
        <v>310</v>
      </c>
      <c r="P37" s="84"/>
      <c r="Q37" s="84"/>
      <c r="R37" s="84"/>
      <c r="S37" s="84"/>
      <c r="T37" s="89"/>
      <c r="U37" s="89"/>
      <c r="V37" s="89"/>
      <c r="W37" s="89"/>
      <c r="X37" s="89"/>
      <c r="Y37" s="89"/>
      <c r="Z37" s="89"/>
      <c r="AA37" s="79" t="s">
        <v>309</v>
      </c>
      <c r="AB37" s="79" t="s">
        <v>303</v>
      </c>
      <c r="AC37" s="79" t="s">
        <v>311</v>
      </c>
      <c r="AD37" s="90"/>
      <c r="AE37" s="71"/>
      <c r="AF37" s="71"/>
      <c r="AG37" s="71"/>
      <c r="AH37" s="71"/>
      <c r="AI37" s="71"/>
      <c r="AJ37" s="71"/>
    </row>
    <row r="38" spans="2:36" ht="108" x14ac:dyDescent="0.25">
      <c r="B38" s="101">
        <v>27</v>
      </c>
      <c r="C38" s="78" t="s">
        <v>813</v>
      </c>
      <c r="D38" s="79" t="s">
        <v>122</v>
      </c>
      <c r="E38" s="69"/>
      <c r="F38" s="69"/>
      <c r="G38" s="69"/>
      <c r="H38" s="69" t="s">
        <v>84</v>
      </c>
      <c r="I38" s="69"/>
      <c r="J38" s="80" t="s">
        <v>121</v>
      </c>
      <c r="K38" s="79" t="s">
        <v>812</v>
      </c>
      <c r="L38" s="79">
        <v>3</v>
      </c>
      <c r="M38" s="79">
        <v>3</v>
      </c>
      <c r="N38" s="83" t="s">
        <v>331</v>
      </c>
      <c r="O38" s="84" t="s">
        <v>814</v>
      </c>
      <c r="P38" s="84"/>
      <c r="Q38" s="84"/>
      <c r="R38" s="84"/>
      <c r="S38" s="84"/>
      <c r="T38" s="89"/>
      <c r="U38" s="89"/>
      <c r="V38" s="89"/>
      <c r="W38" s="89"/>
      <c r="X38" s="89"/>
      <c r="Y38" s="89"/>
      <c r="Z38" s="89"/>
      <c r="AA38" s="79" t="s">
        <v>313</v>
      </c>
      <c r="AB38" s="79" t="s">
        <v>303</v>
      </c>
      <c r="AC38" s="79" t="s">
        <v>314</v>
      </c>
      <c r="AD38" s="90"/>
      <c r="AE38" s="71"/>
      <c r="AF38" s="71"/>
      <c r="AG38" s="71"/>
      <c r="AH38" s="71"/>
      <c r="AI38" s="71"/>
      <c r="AJ38" s="71"/>
    </row>
    <row r="39" spans="2:36" ht="72" x14ac:dyDescent="0.25">
      <c r="B39" s="101">
        <v>28</v>
      </c>
      <c r="C39" s="78" t="s">
        <v>816</v>
      </c>
      <c r="D39" s="79" t="s">
        <v>817</v>
      </c>
      <c r="E39" s="69"/>
      <c r="F39" s="69"/>
      <c r="G39" s="69"/>
      <c r="H39" s="69" t="s">
        <v>84</v>
      </c>
      <c r="I39" s="69"/>
      <c r="J39" s="80" t="s">
        <v>315</v>
      </c>
      <c r="K39" s="79" t="s">
        <v>727</v>
      </c>
      <c r="L39" s="79">
        <v>1</v>
      </c>
      <c r="M39" s="79">
        <v>2</v>
      </c>
      <c r="N39" s="91" t="s">
        <v>640</v>
      </c>
      <c r="O39" s="84" t="s">
        <v>728</v>
      </c>
      <c r="P39" s="84"/>
      <c r="Q39" s="84"/>
      <c r="R39" s="84"/>
      <c r="S39" s="84"/>
      <c r="T39" s="89"/>
      <c r="U39" s="89"/>
      <c r="V39" s="89"/>
      <c r="W39" s="89"/>
      <c r="X39" s="89"/>
      <c r="Y39" s="89"/>
      <c r="Z39" s="89"/>
      <c r="AA39" s="79" t="s">
        <v>316</v>
      </c>
      <c r="AB39" s="79" t="s">
        <v>303</v>
      </c>
      <c r="AC39" s="79" t="s">
        <v>317</v>
      </c>
      <c r="AD39" s="90"/>
      <c r="AE39" s="71"/>
      <c r="AF39" s="71"/>
      <c r="AG39" s="71"/>
      <c r="AH39" s="71"/>
      <c r="AI39" s="71"/>
      <c r="AJ39" s="71"/>
    </row>
    <row r="40" spans="2:36" ht="69" customHeight="1" x14ac:dyDescent="0.25">
      <c r="B40" s="101">
        <v>29</v>
      </c>
      <c r="C40" s="78" t="s">
        <v>729</v>
      </c>
      <c r="D40" s="79" t="s">
        <v>730</v>
      </c>
      <c r="E40" s="69"/>
      <c r="F40" s="69"/>
      <c r="G40" s="69"/>
      <c r="H40" s="69" t="s">
        <v>84</v>
      </c>
      <c r="I40" s="69"/>
      <c r="J40" s="80" t="s">
        <v>318</v>
      </c>
      <c r="K40" s="79" t="s">
        <v>818</v>
      </c>
      <c r="L40" s="79">
        <v>1</v>
      </c>
      <c r="M40" s="79">
        <v>3</v>
      </c>
      <c r="N40" s="82" t="s">
        <v>376</v>
      </c>
      <c r="O40" s="84" t="s">
        <v>320</v>
      </c>
      <c r="P40" s="84"/>
      <c r="Q40" s="84"/>
      <c r="R40" s="84"/>
      <c r="S40" s="84"/>
      <c r="T40" s="89"/>
      <c r="U40" s="89"/>
      <c r="V40" s="89"/>
      <c r="W40" s="89"/>
      <c r="X40" s="89"/>
      <c r="Y40" s="89"/>
      <c r="Z40" s="89"/>
      <c r="AA40" s="79" t="s">
        <v>319</v>
      </c>
      <c r="AB40" s="79" t="s">
        <v>303</v>
      </c>
      <c r="AC40" s="79" t="s">
        <v>731</v>
      </c>
      <c r="AD40" s="90"/>
      <c r="AE40" s="71"/>
      <c r="AF40" s="71"/>
      <c r="AG40" s="71"/>
      <c r="AH40" s="71"/>
      <c r="AI40" s="71"/>
      <c r="AJ40" s="71"/>
    </row>
    <row r="41" spans="2:36" ht="96.75" customHeight="1" x14ac:dyDescent="0.25">
      <c r="B41" s="101">
        <v>30</v>
      </c>
      <c r="C41" s="78" t="s">
        <v>821</v>
      </c>
      <c r="D41" s="79" t="s">
        <v>820</v>
      </c>
      <c r="E41" s="69"/>
      <c r="F41" s="69"/>
      <c r="G41" s="69"/>
      <c r="H41" s="69" t="s">
        <v>84</v>
      </c>
      <c r="I41" s="69"/>
      <c r="J41" s="80" t="s">
        <v>819</v>
      </c>
      <c r="K41" s="79" t="s">
        <v>822</v>
      </c>
      <c r="L41" s="79">
        <v>1</v>
      </c>
      <c r="M41" s="79">
        <v>3</v>
      </c>
      <c r="N41" s="82" t="s">
        <v>110</v>
      </c>
      <c r="O41" s="84" t="s">
        <v>823</v>
      </c>
      <c r="P41" s="84"/>
      <c r="Q41" s="84"/>
      <c r="R41" s="84"/>
      <c r="S41" s="84"/>
      <c r="T41" s="89"/>
      <c r="U41" s="89"/>
      <c r="V41" s="89"/>
      <c r="W41" s="89"/>
      <c r="X41" s="89"/>
      <c r="Y41" s="89"/>
      <c r="Z41" s="89"/>
      <c r="AA41" s="79" t="s">
        <v>824</v>
      </c>
      <c r="AB41" s="79" t="s">
        <v>321</v>
      </c>
      <c r="AC41" s="79" t="s">
        <v>326</v>
      </c>
      <c r="AD41" s="90"/>
      <c r="AE41" s="71"/>
      <c r="AF41" s="71"/>
      <c r="AG41" s="71"/>
      <c r="AH41" s="71"/>
      <c r="AI41" s="71"/>
      <c r="AJ41" s="71"/>
    </row>
    <row r="42" spans="2:36" ht="87" customHeight="1" x14ac:dyDescent="0.25">
      <c r="B42" s="101">
        <v>31</v>
      </c>
      <c r="C42" s="78" t="s">
        <v>826</v>
      </c>
      <c r="D42" s="79" t="s">
        <v>322</v>
      </c>
      <c r="E42" s="69"/>
      <c r="F42" s="69"/>
      <c r="G42" s="69"/>
      <c r="H42" s="69" t="s">
        <v>84</v>
      </c>
      <c r="I42" s="69"/>
      <c r="J42" s="80" t="s">
        <v>825</v>
      </c>
      <c r="K42" s="79" t="s">
        <v>732</v>
      </c>
      <c r="L42" s="79">
        <v>1</v>
      </c>
      <c r="M42" s="79">
        <v>3</v>
      </c>
      <c r="N42" s="82" t="s">
        <v>267</v>
      </c>
      <c r="O42" s="84" t="s">
        <v>127</v>
      </c>
      <c r="P42" s="84"/>
      <c r="Q42" s="84"/>
      <c r="R42" s="84"/>
      <c r="S42" s="84"/>
      <c r="T42" s="89"/>
      <c r="U42" s="89"/>
      <c r="V42" s="89"/>
      <c r="W42" s="89"/>
      <c r="X42" s="89"/>
      <c r="Y42" s="89"/>
      <c r="Z42" s="89"/>
      <c r="AA42" s="79" t="s">
        <v>323</v>
      </c>
      <c r="AB42" s="79" t="s">
        <v>827</v>
      </c>
      <c r="AC42" s="79" t="s">
        <v>325</v>
      </c>
      <c r="AD42" s="90"/>
      <c r="AE42" s="71"/>
      <c r="AF42" s="71"/>
      <c r="AG42" s="71"/>
      <c r="AH42" s="71"/>
      <c r="AI42" s="71"/>
      <c r="AJ42" s="71"/>
    </row>
    <row r="43" spans="2:36" ht="90" x14ac:dyDescent="0.25">
      <c r="B43" s="101">
        <v>32</v>
      </c>
      <c r="C43" s="87" t="s">
        <v>384</v>
      </c>
      <c r="D43" s="70" t="s">
        <v>734</v>
      </c>
      <c r="E43" s="182"/>
      <c r="F43" s="182"/>
      <c r="G43" s="182"/>
      <c r="H43" s="182" t="s">
        <v>84</v>
      </c>
      <c r="I43" s="182"/>
      <c r="J43" s="80" t="s">
        <v>828</v>
      </c>
      <c r="K43" s="79" t="s">
        <v>733</v>
      </c>
      <c r="L43" s="79">
        <v>1</v>
      </c>
      <c r="M43" s="79">
        <v>3</v>
      </c>
      <c r="N43" s="82" t="s">
        <v>735</v>
      </c>
      <c r="O43" s="79" t="s">
        <v>829</v>
      </c>
      <c r="P43" s="79"/>
      <c r="Q43" s="79"/>
      <c r="R43" s="79"/>
      <c r="S43" s="79"/>
      <c r="T43" s="89"/>
      <c r="U43" s="89"/>
      <c r="V43" s="89"/>
      <c r="W43" s="89"/>
      <c r="X43" s="89"/>
      <c r="Y43" s="89"/>
      <c r="Z43" s="89"/>
      <c r="AA43" s="79" t="s">
        <v>385</v>
      </c>
      <c r="AB43" s="79" t="s">
        <v>827</v>
      </c>
      <c r="AC43" s="79" t="s">
        <v>325</v>
      </c>
      <c r="AD43" s="90"/>
      <c r="AE43" s="71"/>
      <c r="AF43" s="71"/>
      <c r="AG43" s="71"/>
      <c r="AH43" s="71"/>
      <c r="AI43" s="71"/>
      <c r="AJ43" s="71"/>
    </row>
    <row r="44" spans="2:36" ht="72" x14ac:dyDescent="0.25">
      <c r="B44" s="101">
        <v>33</v>
      </c>
      <c r="C44" s="87" t="s">
        <v>830</v>
      </c>
      <c r="D44" s="70" t="s">
        <v>775</v>
      </c>
      <c r="E44" s="182"/>
      <c r="F44" s="182"/>
      <c r="G44" s="182"/>
      <c r="H44" s="182"/>
      <c r="I44" s="182" t="s">
        <v>84</v>
      </c>
      <c r="J44" s="80" t="s">
        <v>774</v>
      </c>
      <c r="K44" s="79" t="s">
        <v>831</v>
      </c>
      <c r="L44" s="79">
        <v>1</v>
      </c>
      <c r="M44" s="79">
        <v>1</v>
      </c>
      <c r="N44" s="91" t="s">
        <v>776</v>
      </c>
      <c r="O44" s="79" t="s">
        <v>832</v>
      </c>
      <c r="P44" s="79"/>
      <c r="Q44" s="79"/>
      <c r="R44" s="79"/>
      <c r="S44" s="79"/>
      <c r="T44" s="89"/>
      <c r="U44" s="89"/>
      <c r="V44" s="89"/>
      <c r="W44" s="89"/>
      <c r="X44" s="89"/>
      <c r="Y44" s="89"/>
      <c r="Z44" s="89"/>
      <c r="AA44" s="79" t="s">
        <v>833</v>
      </c>
      <c r="AB44" s="79" t="s">
        <v>773</v>
      </c>
      <c r="AC44" s="79" t="s">
        <v>834</v>
      </c>
      <c r="AD44" s="90"/>
      <c r="AE44" s="71"/>
      <c r="AF44" s="71"/>
      <c r="AG44" s="71"/>
      <c r="AH44" s="71"/>
      <c r="AI44" s="71"/>
      <c r="AJ44" s="71"/>
    </row>
    <row r="45" spans="2:36" ht="72" x14ac:dyDescent="0.25">
      <c r="B45" s="101">
        <v>34</v>
      </c>
      <c r="C45" s="78" t="s">
        <v>736</v>
      </c>
      <c r="D45" s="79" t="s">
        <v>737</v>
      </c>
      <c r="E45" s="69"/>
      <c r="F45" s="69"/>
      <c r="G45" s="69"/>
      <c r="H45" s="69" t="s">
        <v>84</v>
      </c>
      <c r="I45" s="69"/>
      <c r="J45" s="80" t="s">
        <v>128</v>
      </c>
      <c r="K45" s="79" t="s">
        <v>835</v>
      </c>
      <c r="L45" s="79">
        <v>2</v>
      </c>
      <c r="M45" s="79">
        <v>5</v>
      </c>
      <c r="N45" s="86" t="s">
        <v>332</v>
      </c>
      <c r="O45" s="84" t="s">
        <v>738</v>
      </c>
      <c r="P45" s="84"/>
      <c r="Q45" s="84"/>
      <c r="R45" s="84"/>
      <c r="S45" s="84"/>
      <c r="T45" s="89"/>
      <c r="U45" s="89"/>
      <c r="V45" s="89"/>
      <c r="W45" s="89"/>
      <c r="X45" s="89"/>
      <c r="Y45" s="89"/>
      <c r="Z45" s="89"/>
      <c r="AA45" s="79" t="s">
        <v>836</v>
      </c>
      <c r="AB45" s="79" t="s">
        <v>312</v>
      </c>
      <c r="AC45" s="79" t="s">
        <v>837</v>
      </c>
      <c r="AD45" s="90"/>
      <c r="AE45" s="71"/>
      <c r="AF45" s="71"/>
      <c r="AG45" s="71"/>
      <c r="AH45" s="71"/>
      <c r="AI45" s="71"/>
      <c r="AJ45" s="71"/>
    </row>
    <row r="46" spans="2:36" ht="30" customHeight="1" x14ac:dyDescent="0.25">
      <c r="B46" s="202">
        <v>5</v>
      </c>
      <c r="C46" s="214" t="s">
        <v>33</v>
      </c>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90"/>
      <c r="AE46" s="71"/>
      <c r="AF46" s="71"/>
      <c r="AG46" s="71"/>
      <c r="AH46" s="71"/>
      <c r="AI46" s="71"/>
      <c r="AJ46" s="71"/>
    </row>
    <row r="47" spans="2:36" ht="32.25" customHeight="1" x14ac:dyDescent="0.25">
      <c r="B47" s="202"/>
      <c r="C47" s="185" t="s">
        <v>16</v>
      </c>
      <c r="D47" s="198" t="s">
        <v>34</v>
      </c>
      <c r="E47" s="199"/>
      <c r="F47" s="199"/>
      <c r="G47" s="199"/>
      <c r="H47" s="199"/>
      <c r="I47" s="199"/>
      <c r="J47" s="199"/>
      <c r="K47" s="199"/>
      <c r="L47" s="199"/>
      <c r="M47" s="199"/>
      <c r="N47" s="199"/>
      <c r="O47" s="199"/>
      <c r="P47" s="199"/>
      <c r="Q47" s="199"/>
      <c r="R47" s="199"/>
      <c r="S47" s="199"/>
      <c r="T47" s="199"/>
      <c r="U47" s="199"/>
      <c r="V47" s="199"/>
      <c r="W47" s="199"/>
      <c r="X47" s="199"/>
      <c r="Y47" s="199"/>
      <c r="Z47" s="199"/>
      <c r="AA47" s="199"/>
      <c r="AB47" s="199"/>
      <c r="AC47" s="199"/>
      <c r="AD47" s="90"/>
      <c r="AE47" s="71"/>
      <c r="AF47" s="71"/>
      <c r="AG47" s="71"/>
      <c r="AH47" s="71"/>
      <c r="AI47" s="71"/>
      <c r="AJ47" s="71"/>
    </row>
    <row r="48" spans="2:36" ht="147.75" customHeight="1" x14ac:dyDescent="0.25">
      <c r="B48" s="101">
        <v>35</v>
      </c>
      <c r="C48" s="87" t="s">
        <v>140</v>
      </c>
      <c r="D48" s="79" t="s">
        <v>141</v>
      </c>
      <c r="E48" s="69" t="s">
        <v>739</v>
      </c>
      <c r="F48" s="69"/>
      <c r="G48" s="69"/>
      <c r="H48" s="69"/>
      <c r="I48" s="69"/>
      <c r="J48" s="80" t="s">
        <v>129</v>
      </c>
      <c r="K48" s="79" t="s">
        <v>740</v>
      </c>
      <c r="L48" s="79">
        <v>1</v>
      </c>
      <c r="M48" s="79">
        <v>3</v>
      </c>
      <c r="N48" s="82" t="s">
        <v>273</v>
      </c>
      <c r="O48" s="79" t="s">
        <v>846</v>
      </c>
      <c r="P48" s="79"/>
      <c r="Q48" s="79"/>
      <c r="R48" s="79"/>
      <c r="S48" s="79"/>
      <c r="T48" s="89"/>
      <c r="U48" s="89"/>
      <c r="V48" s="89"/>
      <c r="W48" s="89"/>
      <c r="X48" s="89"/>
      <c r="Y48" s="89"/>
      <c r="Z48" s="89"/>
      <c r="AA48" s="79" t="s">
        <v>741</v>
      </c>
      <c r="AB48" s="79" t="s">
        <v>260</v>
      </c>
      <c r="AC48" s="79" t="s">
        <v>349</v>
      </c>
      <c r="AD48" s="90"/>
      <c r="AE48" s="71"/>
      <c r="AF48" s="71"/>
      <c r="AG48" s="71"/>
      <c r="AH48" s="71"/>
      <c r="AI48" s="71"/>
      <c r="AJ48" s="71"/>
    </row>
    <row r="49" spans="2:36" ht="129.75" customHeight="1" x14ac:dyDescent="0.25">
      <c r="B49" s="101">
        <v>36</v>
      </c>
      <c r="C49" s="87" t="s">
        <v>848</v>
      </c>
      <c r="D49" s="79" t="s">
        <v>847</v>
      </c>
      <c r="E49" s="69" t="s">
        <v>739</v>
      </c>
      <c r="F49" s="69"/>
      <c r="G49" s="69"/>
      <c r="H49" s="69"/>
      <c r="I49" s="69"/>
      <c r="J49" s="80" t="s">
        <v>135</v>
      </c>
      <c r="K49" s="79" t="s">
        <v>742</v>
      </c>
      <c r="L49" s="79">
        <v>3</v>
      </c>
      <c r="M49" s="79">
        <v>4</v>
      </c>
      <c r="N49" s="86" t="s">
        <v>378</v>
      </c>
      <c r="O49" s="79" t="s">
        <v>350</v>
      </c>
      <c r="P49" s="79"/>
      <c r="Q49" s="79"/>
      <c r="R49" s="79"/>
      <c r="S49" s="79"/>
      <c r="T49" s="89"/>
      <c r="U49" s="89"/>
      <c r="V49" s="89"/>
      <c r="W49" s="89"/>
      <c r="X49" s="89"/>
      <c r="Y49" s="89"/>
      <c r="Z49" s="89"/>
      <c r="AA49" s="79" t="s">
        <v>351</v>
      </c>
      <c r="AB49" s="79" t="s">
        <v>348</v>
      </c>
      <c r="AC49" s="79" t="s">
        <v>137</v>
      </c>
      <c r="AD49" s="90"/>
      <c r="AE49" s="71"/>
      <c r="AF49" s="71"/>
      <c r="AG49" s="71"/>
      <c r="AH49" s="71"/>
      <c r="AI49" s="71"/>
      <c r="AJ49" s="71"/>
    </row>
    <row r="50" spans="2:36" ht="142.5" customHeight="1" x14ac:dyDescent="0.25">
      <c r="B50" s="101">
        <v>37</v>
      </c>
      <c r="C50" s="87" t="s">
        <v>139</v>
      </c>
      <c r="D50" s="79" t="s">
        <v>136</v>
      </c>
      <c r="E50" s="69" t="s">
        <v>739</v>
      </c>
      <c r="F50" s="69"/>
      <c r="G50" s="69"/>
      <c r="H50" s="69"/>
      <c r="I50" s="69"/>
      <c r="J50" s="80" t="s">
        <v>138</v>
      </c>
      <c r="K50" s="79" t="s">
        <v>1058</v>
      </c>
      <c r="L50" s="79">
        <v>2</v>
      </c>
      <c r="M50" s="79">
        <v>4</v>
      </c>
      <c r="N50" s="83" t="s">
        <v>377</v>
      </c>
      <c r="O50" s="79" t="s">
        <v>352</v>
      </c>
      <c r="P50" s="79"/>
      <c r="Q50" s="79"/>
      <c r="R50" s="79"/>
      <c r="S50" s="79"/>
      <c r="T50" s="89"/>
      <c r="U50" s="89"/>
      <c r="V50" s="89"/>
      <c r="W50" s="89"/>
      <c r="X50" s="89"/>
      <c r="Y50" s="89"/>
      <c r="Z50" s="89"/>
      <c r="AA50" s="79" t="s">
        <v>743</v>
      </c>
      <c r="AB50" s="79" t="s">
        <v>184</v>
      </c>
      <c r="AC50" s="79" t="s">
        <v>137</v>
      </c>
      <c r="AD50" s="90"/>
      <c r="AE50" s="71"/>
      <c r="AF50" s="71"/>
      <c r="AG50" s="71"/>
      <c r="AH50" s="71"/>
      <c r="AI50" s="71"/>
      <c r="AJ50" s="71"/>
    </row>
    <row r="51" spans="2:36" ht="143.25" customHeight="1" x14ac:dyDescent="0.25">
      <c r="B51" s="101">
        <v>38</v>
      </c>
      <c r="C51" s="87" t="s">
        <v>143</v>
      </c>
      <c r="D51" s="79" t="s">
        <v>144</v>
      </c>
      <c r="E51" s="69" t="s">
        <v>739</v>
      </c>
      <c r="F51" s="69"/>
      <c r="G51" s="69"/>
      <c r="H51" s="69"/>
      <c r="I51" s="69"/>
      <c r="J51" s="80" t="s">
        <v>142</v>
      </c>
      <c r="K51" s="79" t="s">
        <v>1059</v>
      </c>
      <c r="L51" s="79">
        <v>1</v>
      </c>
      <c r="M51" s="79">
        <v>2</v>
      </c>
      <c r="N51" s="91" t="s">
        <v>379</v>
      </c>
      <c r="O51" s="79" t="s">
        <v>353</v>
      </c>
      <c r="P51" s="79"/>
      <c r="Q51" s="79"/>
      <c r="R51" s="79"/>
      <c r="S51" s="79"/>
      <c r="T51" s="89"/>
      <c r="U51" s="89"/>
      <c r="V51" s="89"/>
      <c r="W51" s="89"/>
      <c r="X51" s="89"/>
      <c r="Y51" s="89"/>
      <c r="Z51" s="89"/>
      <c r="AA51" s="79" t="s">
        <v>354</v>
      </c>
      <c r="AB51" s="79" t="s">
        <v>348</v>
      </c>
      <c r="AC51" s="79" t="s">
        <v>355</v>
      </c>
      <c r="AD51" s="90"/>
      <c r="AE51" s="71"/>
      <c r="AF51" s="71"/>
      <c r="AG51" s="71"/>
      <c r="AH51" s="71"/>
      <c r="AI51" s="71"/>
      <c r="AJ51" s="71"/>
    </row>
    <row r="52" spans="2:36" ht="95.25" customHeight="1" x14ac:dyDescent="0.25">
      <c r="B52" s="101">
        <v>39</v>
      </c>
      <c r="C52" s="87" t="s">
        <v>850</v>
      </c>
      <c r="D52" s="79" t="s">
        <v>849</v>
      </c>
      <c r="E52" s="69" t="s">
        <v>739</v>
      </c>
      <c r="F52" s="69"/>
      <c r="G52" s="69"/>
      <c r="H52" s="69"/>
      <c r="I52" s="69"/>
      <c r="J52" s="80" t="s">
        <v>145</v>
      </c>
      <c r="K52" s="79" t="s">
        <v>356</v>
      </c>
      <c r="L52" s="79">
        <v>1</v>
      </c>
      <c r="M52" s="79">
        <v>2</v>
      </c>
      <c r="N52" s="91" t="s">
        <v>744</v>
      </c>
      <c r="O52" s="79" t="s">
        <v>1117</v>
      </c>
      <c r="P52" s="79"/>
      <c r="Q52" s="79"/>
      <c r="R52" s="79"/>
      <c r="S52" s="79"/>
      <c r="T52" s="89"/>
      <c r="U52" s="89"/>
      <c r="V52" s="89"/>
      <c r="W52" s="89"/>
      <c r="X52" s="89"/>
      <c r="Y52" s="89"/>
      <c r="Z52" s="89"/>
      <c r="AA52" s="79" t="s">
        <v>358</v>
      </c>
      <c r="AB52" s="79" t="s">
        <v>357</v>
      </c>
      <c r="AC52" s="79" t="s">
        <v>359</v>
      </c>
      <c r="AD52" s="90"/>
      <c r="AE52" s="71"/>
      <c r="AF52" s="71"/>
      <c r="AG52" s="71"/>
      <c r="AH52" s="71"/>
      <c r="AI52" s="71"/>
      <c r="AJ52" s="71"/>
    </row>
    <row r="53" spans="2:36" ht="99" customHeight="1" x14ac:dyDescent="0.25">
      <c r="B53" s="101">
        <v>40</v>
      </c>
      <c r="C53" s="87" t="s">
        <v>1061</v>
      </c>
      <c r="D53" s="79" t="s">
        <v>838</v>
      </c>
      <c r="E53" s="69" t="s">
        <v>739</v>
      </c>
      <c r="F53" s="69"/>
      <c r="G53" s="69"/>
      <c r="H53" s="69"/>
      <c r="I53" s="69"/>
      <c r="J53" s="80" t="s">
        <v>146</v>
      </c>
      <c r="K53" s="79" t="s">
        <v>1060</v>
      </c>
      <c r="L53" s="79">
        <v>2</v>
      </c>
      <c r="M53" s="79">
        <v>3</v>
      </c>
      <c r="N53" s="82" t="s">
        <v>380</v>
      </c>
      <c r="O53" s="79" t="s">
        <v>851</v>
      </c>
      <c r="P53" s="79"/>
      <c r="Q53" s="79"/>
      <c r="R53" s="79"/>
      <c r="S53" s="79"/>
      <c r="T53" s="89"/>
      <c r="U53" s="89"/>
      <c r="V53" s="89"/>
      <c r="W53" s="89"/>
      <c r="X53" s="89"/>
      <c r="Y53" s="89"/>
      <c r="Z53" s="89"/>
      <c r="AA53" s="79" t="s">
        <v>360</v>
      </c>
      <c r="AB53" s="79" t="s">
        <v>184</v>
      </c>
      <c r="AC53" s="79" t="s">
        <v>361</v>
      </c>
      <c r="AD53" s="90"/>
      <c r="AE53" s="71"/>
      <c r="AF53" s="71"/>
      <c r="AG53" s="71"/>
      <c r="AH53" s="71"/>
      <c r="AI53" s="71"/>
      <c r="AJ53" s="71"/>
    </row>
    <row r="54" spans="2:36" ht="174.75" customHeight="1" x14ac:dyDescent="0.25">
      <c r="B54" s="101">
        <v>41</v>
      </c>
      <c r="C54" s="87" t="s">
        <v>853</v>
      </c>
      <c r="D54" s="79" t="s">
        <v>148</v>
      </c>
      <c r="E54" s="69" t="s">
        <v>739</v>
      </c>
      <c r="F54" s="69"/>
      <c r="G54" s="69"/>
      <c r="H54" s="69"/>
      <c r="I54" s="69"/>
      <c r="J54" s="80" t="s">
        <v>1128</v>
      </c>
      <c r="K54" s="79" t="s">
        <v>852</v>
      </c>
      <c r="L54" s="79">
        <v>2</v>
      </c>
      <c r="M54" s="79">
        <v>3</v>
      </c>
      <c r="N54" s="82" t="s">
        <v>268</v>
      </c>
      <c r="O54" s="79" t="s">
        <v>1082</v>
      </c>
      <c r="P54" s="79"/>
      <c r="Q54" s="79"/>
      <c r="R54" s="79"/>
      <c r="S54" s="79"/>
      <c r="T54" s="89"/>
      <c r="U54" s="89"/>
      <c r="V54" s="89"/>
      <c r="W54" s="89"/>
      <c r="X54" s="89"/>
      <c r="Y54" s="89"/>
      <c r="Z54" s="89"/>
      <c r="AA54" s="79"/>
      <c r="AB54" s="79"/>
      <c r="AC54" s="79"/>
      <c r="AD54" s="90"/>
      <c r="AE54" s="71"/>
      <c r="AF54" s="71"/>
      <c r="AG54" s="71"/>
      <c r="AH54" s="71"/>
      <c r="AI54" s="71"/>
      <c r="AJ54" s="71"/>
    </row>
    <row r="55" spans="2:36" ht="26.25" customHeight="1" x14ac:dyDescent="0.25">
      <c r="B55" s="202">
        <v>6</v>
      </c>
      <c r="C55" s="214" t="s">
        <v>35</v>
      </c>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90"/>
      <c r="AE55" s="71"/>
      <c r="AF55" s="71"/>
      <c r="AG55" s="71"/>
      <c r="AH55" s="71"/>
      <c r="AI55" s="71"/>
      <c r="AJ55" s="71"/>
    </row>
    <row r="56" spans="2:36" ht="30.75" customHeight="1" x14ac:dyDescent="0.25">
      <c r="B56" s="202"/>
      <c r="C56" s="185" t="s">
        <v>16</v>
      </c>
      <c r="D56" s="198" t="s">
        <v>36</v>
      </c>
      <c r="E56" s="199"/>
      <c r="F56" s="199"/>
      <c r="G56" s="199"/>
      <c r="H56" s="199"/>
      <c r="I56" s="199"/>
      <c r="J56" s="199"/>
      <c r="K56" s="199"/>
      <c r="L56" s="199"/>
      <c r="M56" s="199"/>
      <c r="N56" s="199"/>
      <c r="O56" s="199"/>
      <c r="P56" s="199"/>
      <c r="Q56" s="199"/>
      <c r="R56" s="199"/>
      <c r="S56" s="199"/>
      <c r="T56" s="199"/>
      <c r="U56" s="199"/>
      <c r="V56" s="199"/>
      <c r="W56" s="199"/>
      <c r="X56" s="199"/>
      <c r="Y56" s="199"/>
      <c r="Z56" s="199"/>
      <c r="AA56" s="199"/>
      <c r="AB56" s="199"/>
      <c r="AC56" s="199"/>
      <c r="AD56" s="90"/>
      <c r="AE56" s="71"/>
      <c r="AF56" s="71"/>
      <c r="AG56" s="71"/>
      <c r="AH56" s="71"/>
      <c r="AI56" s="71"/>
      <c r="AJ56" s="71"/>
    </row>
    <row r="57" spans="2:36" ht="75" customHeight="1" x14ac:dyDescent="0.25">
      <c r="B57" s="101">
        <v>42</v>
      </c>
      <c r="C57" s="87" t="s">
        <v>150</v>
      </c>
      <c r="D57" s="79" t="s">
        <v>151</v>
      </c>
      <c r="E57" s="182" t="s">
        <v>739</v>
      </c>
      <c r="F57" s="182"/>
      <c r="G57" s="182"/>
      <c r="H57" s="182"/>
      <c r="I57" s="182"/>
      <c r="J57" s="80" t="s">
        <v>149</v>
      </c>
      <c r="K57" s="79" t="s">
        <v>1063</v>
      </c>
      <c r="L57" s="79">
        <v>1</v>
      </c>
      <c r="M57" s="79">
        <v>2</v>
      </c>
      <c r="N57" s="91" t="s">
        <v>641</v>
      </c>
      <c r="O57" s="79" t="s">
        <v>745</v>
      </c>
      <c r="P57" s="79"/>
      <c r="Q57" s="79"/>
      <c r="R57" s="79"/>
      <c r="S57" s="79"/>
      <c r="T57" s="89"/>
      <c r="U57" s="89"/>
      <c r="V57" s="89"/>
      <c r="W57" s="89"/>
      <c r="X57" s="89"/>
      <c r="Y57" s="89"/>
      <c r="Z57" s="89"/>
      <c r="AA57" s="79" t="s">
        <v>162</v>
      </c>
      <c r="AB57" s="79" t="s">
        <v>191</v>
      </c>
      <c r="AC57" s="79" t="s">
        <v>362</v>
      </c>
      <c r="AD57" s="90"/>
      <c r="AE57" s="71"/>
      <c r="AF57" s="71"/>
      <c r="AG57" s="71"/>
      <c r="AH57" s="71"/>
      <c r="AI57" s="71"/>
      <c r="AJ57" s="71"/>
    </row>
    <row r="58" spans="2:36" ht="72" x14ac:dyDescent="0.25">
      <c r="B58" s="101">
        <v>43</v>
      </c>
      <c r="C58" s="87" t="s">
        <v>152</v>
      </c>
      <c r="D58" s="79" t="s">
        <v>154</v>
      </c>
      <c r="E58" s="182" t="s">
        <v>739</v>
      </c>
      <c r="F58" s="182"/>
      <c r="G58" s="182"/>
      <c r="H58" s="182"/>
      <c r="I58" s="182"/>
      <c r="J58" s="80" t="s">
        <v>153</v>
      </c>
      <c r="K58" s="79" t="s">
        <v>1064</v>
      </c>
      <c r="L58" s="79">
        <v>1</v>
      </c>
      <c r="M58" s="79">
        <v>3</v>
      </c>
      <c r="N58" s="82" t="s">
        <v>110</v>
      </c>
      <c r="O58" s="79" t="s">
        <v>160</v>
      </c>
      <c r="P58" s="79"/>
      <c r="Q58" s="79"/>
      <c r="R58" s="79"/>
      <c r="S58" s="79"/>
      <c r="T58" s="89"/>
      <c r="U58" s="89"/>
      <c r="V58" s="89"/>
      <c r="W58" s="89"/>
      <c r="X58" s="89"/>
      <c r="Y58" s="89"/>
      <c r="Z58" s="89"/>
      <c r="AA58" s="79" t="s">
        <v>162</v>
      </c>
      <c r="AB58" s="79" t="s">
        <v>363</v>
      </c>
      <c r="AC58" s="79" t="s">
        <v>364</v>
      </c>
      <c r="AD58" s="90"/>
      <c r="AE58" s="71"/>
      <c r="AF58" s="71"/>
      <c r="AG58" s="71"/>
      <c r="AH58" s="71"/>
      <c r="AI58" s="71"/>
      <c r="AJ58" s="71"/>
    </row>
    <row r="59" spans="2:36" ht="72" x14ac:dyDescent="0.25">
      <c r="B59" s="101">
        <v>44</v>
      </c>
      <c r="C59" s="87" t="s">
        <v>155</v>
      </c>
      <c r="D59" s="79" t="s">
        <v>157</v>
      </c>
      <c r="E59" s="182" t="s">
        <v>739</v>
      </c>
      <c r="F59" s="182"/>
      <c r="G59" s="182"/>
      <c r="H59" s="182"/>
      <c r="I59" s="182"/>
      <c r="J59" s="80" t="s">
        <v>156</v>
      </c>
      <c r="K59" s="79" t="s">
        <v>1065</v>
      </c>
      <c r="L59" s="79">
        <v>1</v>
      </c>
      <c r="M59" s="79">
        <v>1</v>
      </c>
      <c r="N59" s="91" t="s">
        <v>381</v>
      </c>
      <c r="O59" s="79" t="s">
        <v>161</v>
      </c>
      <c r="P59" s="79"/>
      <c r="Q59" s="79"/>
      <c r="R59" s="79"/>
      <c r="S59" s="79"/>
      <c r="T59" s="89"/>
      <c r="U59" s="89"/>
      <c r="V59" s="89"/>
      <c r="W59" s="89"/>
      <c r="X59" s="89"/>
      <c r="Y59" s="89"/>
      <c r="Z59" s="89"/>
      <c r="AA59" s="79" t="s">
        <v>162</v>
      </c>
      <c r="AB59" s="79" t="s">
        <v>363</v>
      </c>
      <c r="AC59" s="79" t="s">
        <v>365</v>
      </c>
      <c r="AD59" s="90"/>
      <c r="AE59" s="71"/>
      <c r="AF59" s="71"/>
      <c r="AG59" s="71"/>
      <c r="AH59" s="71"/>
      <c r="AI59" s="71"/>
      <c r="AJ59" s="71"/>
    </row>
    <row r="60" spans="2:36" ht="72" x14ac:dyDescent="0.25">
      <c r="B60" s="101">
        <v>45</v>
      </c>
      <c r="C60" s="87" t="s">
        <v>158</v>
      </c>
      <c r="D60" s="79" t="s">
        <v>366</v>
      </c>
      <c r="E60" s="182" t="s">
        <v>739</v>
      </c>
      <c r="F60" s="182"/>
      <c r="G60" s="182"/>
      <c r="H60" s="182"/>
      <c r="I60" s="182"/>
      <c r="J60" s="80" t="s">
        <v>159</v>
      </c>
      <c r="K60" s="79" t="s">
        <v>1066</v>
      </c>
      <c r="L60" s="79">
        <v>2</v>
      </c>
      <c r="M60" s="79">
        <v>4</v>
      </c>
      <c r="N60" s="83" t="s">
        <v>377</v>
      </c>
      <c r="O60" s="79" t="s">
        <v>367</v>
      </c>
      <c r="P60" s="79"/>
      <c r="Q60" s="79"/>
      <c r="R60" s="79"/>
      <c r="S60" s="79"/>
      <c r="T60" s="89"/>
      <c r="U60" s="89"/>
      <c r="V60" s="89"/>
      <c r="W60" s="89"/>
      <c r="X60" s="89"/>
      <c r="Y60" s="89"/>
      <c r="Z60" s="89"/>
      <c r="AA60" s="79" t="s">
        <v>162</v>
      </c>
      <c r="AB60" s="79" t="s">
        <v>303</v>
      </c>
      <c r="AC60" s="79" t="s">
        <v>368</v>
      </c>
      <c r="AD60" s="90"/>
      <c r="AE60" s="71"/>
      <c r="AF60" s="71"/>
      <c r="AG60" s="71"/>
      <c r="AH60" s="71"/>
      <c r="AI60" s="71"/>
      <c r="AJ60" s="71"/>
    </row>
    <row r="61" spans="2:36" s="20" customFormat="1" ht="111.75" customHeight="1" x14ac:dyDescent="0.25">
      <c r="B61" s="101">
        <v>46</v>
      </c>
      <c r="C61" s="87" t="s">
        <v>746</v>
      </c>
      <c r="D61" s="79" t="s">
        <v>164</v>
      </c>
      <c r="E61" s="182" t="s">
        <v>739</v>
      </c>
      <c r="F61" s="182"/>
      <c r="G61" s="182"/>
      <c r="H61" s="182"/>
      <c r="I61" s="182"/>
      <c r="J61" s="80" t="s">
        <v>1101</v>
      </c>
      <c r="K61" s="79" t="s">
        <v>165</v>
      </c>
      <c r="L61" s="79">
        <v>1</v>
      </c>
      <c r="M61" s="79">
        <v>3</v>
      </c>
      <c r="N61" s="82" t="s">
        <v>382</v>
      </c>
      <c r="O61" s="79" t="s">
        <v>369</v>
      </c>
      <c r="P61" s="79"/>
      <c r="Q61" s="79"/>
      <c r="R61" s="79"/>
      <c r="S61" s="79"/>
      <c r="T61" s="89"/>
      <c r="U61" s="89"/>
      <c r="V61" s="89"/>
      <c r="W61" s="89"/>
      <c r="X61" s="89"/>
      <c r="Y61" s="89"/>
      <c r="Z61" s="89"/>
      <c r="AA61" s="79" t="s">
        <v>370</v>
      </c>
      <c r="AB61" s="79" t="s">
        <v>372</v>
      </c>
      <c r="AC61" s="79" t="s">
        <v>371</v>
      </c>
      <c r="AD61" s="90"/>
      <c r="AE61" s="92"/>
      <c r="AF61" s="92"/>
      <c r="AG61" s="92"/>
      <c r="AH61" s="92"/>
      <c r="AI61" s="92"/>
      <c r="AJ61" s="92"/>
    </row>
    <row r="62" spans="2:36" s="20" customFormat="1" ht="144" x14ac:dyDescent="0.25">
      <c r="B62" s="101">
        <v>47</v>
      </c>
      <c r="C62" s="87" t="s">
        <v>399</v>
      </c>
      <c r="D62" s="79" t="s">
        <v>167</v>
      </c>
      <c r="E62" s="182" t="s">
        <v>739</v>
      </c>
      <c r="F62" s="182"/>
      <c r="G62" s="182"/>
      <c r="H62" s="182"/>
      <c r="I62" s="182"/>
      <c r="J62" s="80" t="s">
        <v>166</v>
      </c>
      <c r="K62" s="79" t="s">
        <v>1118</v>
      </c>
      <c r="L62" s="79">
        <v>1</v>
      </c>
      <c r="M62" s="79">
        <v>3</v>
      </c>
      <c r="N62" s="82" t="s">
        <v>110</v>
      </c>
      <c r="O62" s="79" t="s">
        <v>373</v>
      </c>
      <c r="P62" s="79"/>
      <c r="Q62" s="79"/>
      <c r="R62" s="79"/>
      <c r="S62" s="79"/>
      <c r="T62" s="89"/>
      <c r="U62" s="89"/>
      <c r="V62" s="89"/>
      <c r="W62" s="89"/>
      <c r="X62" s="89"/>
      <c r="Y62" s="89"/>
      <c r="Z62" s="89"/>
      <c r="AA62" s="79" t="s">
        <v>747</v>
      </c>
      <c r="AB62" s="79" t="s">
        <v>324</v>
      </c>
      <c r="AC62" s="79" t="s">
        <v>374</v>
      </c>
      <c r="AD62" s="90"/>
      <c r="AE62" s="92"/>
      <c r="AF62" s="92"/>
      <c r="AG62" s="92"/>
      <c r="AH62" s="92"/>
      <c r="AI62" s="92"/>
      <c r="AJ62" s="92"/>
    </row>
    <row r="63" spans="2:36" ht="27.75" customHeight="1" x14ac:dyDescent="0.25">
      <c r="B63" s="202">
        <v>7</v>
      </c>
      <c r="C63" s="214" t="s">
        <v>37</v>
      </c>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90"/>
      <c r="AE63" s="71"/>
      <c r="AF63" s="71"/>
      <c r="AG63" s="71"/>
      <c r="AH63" s="71"/>
      <c r="AI63" s="71"/>
      <c r="AJ63" s="71"/>
    </row>
    <row r="64" spans="2:36" ht="36.75" customHeight="1" x14ac:dyDescent="0.25">
      <c r="B64" s="202"/>
      <c r="C64" s="185" t="s">
        <v>16</v>
      </c>
      <c r="D64" s="198" t="s">
        <v>38</v>
      </c>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221"/>
      <c r="AD64" s="90"/>
      <c r="AE64" s="71"/>
      <c r="AF64" s="71"/>
      <c r="AG64" s="71"/>
      <c r="AH64" s="71"/>
      <c r="AI64" s="71"/>
      <c r="AJ64" s="71"/>
    </row>
    <row r="65" spans="2:36" ht="98.25" customHeight="1" x14ac:dyDescent="0.25">
      <c r="B65" s="101">
        <v>48</v>
      </c>
      <c r="C65" s="87" t="s">
        <v>402</v>
      </c>
      <c r="D65" s="79" t="s">
        <v>400</v>
      </c>
      <c r="E65" s="69" t="s">
        <v>739</v>
      </c>
      <c r="F65" s="69"/>
      <c r="G65" s="69"/>
      <c r="H65" s="69"/>
      <c r="I65" s="69"/>
      <c r="J65" s="85" t="s">
        <v>401</v>
      </c>
      <c r="K65" s="79" t="s">
        <v>1069</v>
      </c>
      <c r="L65" s="79">
        <v>2</v>
      </c>
      <c r="M65" s="79">
        <v>4</v>
      </c>
      <c r="N65" s="83" t="s">
        <v>377</v>
      </c>
      <c r="O65" s="79" t="s">
        <v>403</v>
      </c>
      <c r="P65" s="79"/>
      <c r="Q65" s="79"/>
      <c r="R65" s="79"/>
      <c r="S65" s="79"/>
      <c r="T65" s="89"/>
      <c r="U65" s="89"/>
      <c r="V65" s="89"/>
      <c r="W65" s="89"/>
      <c r="X65" s="89"/>
      <c r="Y65" s="89"/>
      <c r="Z65" s="89"/>
      <c r="AA65" s="79" t="s">
        <v>749</v>
      </c>
      <c r="AB65" s="79" t="s">
        <v>404</v>
      </c>
      <c r="AC65" s="79" t="s">
        <v>405</v>
      </c>
      <c r="AD65" s="90"/>
      <c r="AE65" s="71"/>
      <c r="AF65" s="71"/>
      <c r="AG65" s="71"/>
      <c r="AH65" s="71"/>
      <c r="AI65" s="71"/>
      <c r="AJ65" s="71"/>
    </row>
    <row r="66" spans="2:36" ht="210" customHeight="1" x14ac:dyDescent="0.25">
      <c r="B66" s="101">
        <v>49</v>
      </c>
      <c r="C66" s="78" t="s">
        <v>1070</v>
      </c>
      <c r="D66" s="79" t="s">
        <v>39</v>
      </c>
      <c r="E66" s="182" t="s">
        <v>739</v>
      </c>
      <c r="F66" s="182"/>
      <c r="G66" s="182"/>
      <c r="H66" s="182"/>
      <c r="I66" s="182"/>
      <c r="J66" s="85" t="s">
        <v>406</v>
      </c>
      <c r="K66" s="79" t="s">
        <v>40</v>
      </c>
      <c r="L66" s="84">
        <v>2</v>
      </c>
      <c r="M66" s="84">
        <v>3</v>
      </c>
      <c r="N66" s="82" t="s">
        <v>268</v>
      </c>
      <c r="O66" s="84" t="s">
        <v>748</v>
      </c>
      <c r="P66" s="84"/>
      <c r="Q66" s="84"/>
      <c r="R66" s="84"/>
      <c r="S66" s="84"/>
      <c r="T66" s="89"/>
      <c r="U66" s="89"/>
      <c r="V66" s="89"/>
      <c r="W66" s="89"/>
      <c r="X66" s="89"/>
      <c r="Y66" s="89"/>
      <c r="Z66" s="89"/>
      <c r="AA66" s="79" t="s">
        <v>750</v>
      </c>
      <c r="AB66" s="79" t="s">
        <v>404</v>
      </c>
      <c r="AC66" s="79" t="s">
        <v>407</v>
      </c>
      <c r="AD66" s="90"/>
      <c r="AE66" s="71"/>
      <c r="AF66" s="71"/>
      <c r="AG66" s="71"/>
      <c r="AH66" s="71"/>
      <c r="AI66" s="71"/>
      <c r="AJ66" s="71"/>
    </row>
    <row r="67" spans="2:36" ht="126" x14ac:dyDescent="0.25">
      <c r="B67" s="101">
        <v>50</v>
      </c>
      <c r="C67" s="87" t="s">
        <v>41</v>
      </c>
      <c r="D67" s="79" t="s">
        <v>42</v>
      </c>
      <c r="E67" s="69" t="s">
        <v>739</v>
      </c>
      <c r="F67" s="69"/>
      <c r="G67" s="69"/>
      <c r="H67" s="69"/>
      <c r="I67" s="69"/>
      <c r="J67" s="85" t="s">
        <v>392</v>
      </c>
      <c r="K67" s="79" t="s">
        <v>1071</v>
      </c>
      <c r="L67" s="84">
        <v>3</v>
      </c>
      <c r="M67" s="84">
        <v>2</v>
      </c>
      <c r="N67" s="82" t="s">
        <v>428</v>
      </c>
      <c r="O67" s="84" t="s">
        <v>408</v>
      </c>
      <c r="P67" s="84"/>
      <c r="Q67" s="84"/>
      <c r="R67" s="84"/>
      <c r="S67" s="84"/>
      <c r="T67" s="89"/>
      <c r="U67" s="89"/>
      <c r="V67" s="89"/>
      <c r="W67" s="89"/>
      <c r="X67" s="89"/>
      <c r="Y67" s="89"/>
      <c r="Z67" s="89"/>
      <c r="AA67" s="79" t="s">
        <v>751</v>
      </c>
      <c r="AB67" s="79" t="s">
        <v>404</v>
      </c>
      <c r="AC67" s="79" t="s">
        <v>409</v>
      </c>
      <c r="AD67" s="90"/>
      <c r="AE67" s="71"/>
      <c r="AF67" s="71"/>
      <c r="AG67" s="71"/>
      <c r="AH67" s="71"/>
      <c r="AI67" s="71"/>
      <c r="AJ67" s="71"/>
    </row>
    <row r="68" spans="2:36" ht="102" customHeight="1" x14ac:dyDescent="0.25">
      <c r="B68" s="101">
        <v>51</v>
      </c>
      <c r="C68" s="87" t="s">
        <v>410</v>
      </c>
      <c r="D68" s="70" t="s">
        <v>411</v>
      </c>
      <c r="E68" s="69" t="s">
        <v>739</v>
      </c>
      <c r="F68" s="69"/>
      <c r="G68" s="69"/>
      <c r="H68" s="69"/>
      <c r="I68" s="69"/>
      <c r="J68" s="85" t="s">
        <v>642</v>
      </c>
      <c r="K68" s="79" t="s">
        <v>1072</v>
      </c>
      <c r="L68" s="79">
        <v>2</v>
      </c>
      <c r="M68" s="79">
        <v>5</v>
      </c>
      <c r="N68" s="86" t="s">
        <v>429</v>
      </c>
      <c r="O68" s="84" t="s">
        <v>412</v>
      </c>
      <c r="P68" s="84"/>
      <c r="Q68" s="84"/>
      <c r="R68" s="84"/>
      <c r="S68" s="84"/>
      <c r="T68" s="89"/>
      <c r="U68" s="89"/>
      <c r="V68" s="89"/>
      <c r="W68" s="89"/>
      <c r="X68" s="89"/>
      <c r="Y68" s="89"/>
      <c r="Z68" s="89"/>
      <c r="AA68" s="79" t="s">
        <v>413</v>
      </c>
      <c r="AB68" s="79" t="s">
        <v>404</v>
      </c>
      <c r="AC68" s="79" t="s">
        <v>414</v>
      </c>
      <c r="AD68" s="90"/>
      <c r="AE68" s="71"/>
      <c r="AF68" s="71"/>
      <c r="AG68" s="71"/>
      <c r="AH68" s="71"/>
      <c r="AI68" s="71"/>
      <c r="AJ68" s="71"/>
    </row>
    <row r="69" spans="2:36" ht="108" x14ac:dyDescent="0.25">
      <c r="B69" s="101">
        <v>52</v>
      </c>
      <c r="C69" s="87" t="s">
        <v>1074</v>
      </c>
      <c r="D69" s="79" t="s">
        <v>416</v>
      </c>
      <c r="E69" s="69" t="s">
        <v>739</v>
      </c>
      <c r="F69" s="69"/>
      <c r="G69" s="69"/>
      <c r="H69" s="69"/>
      <c r="I69" s="69"/>
      <c r="J69" s="69" t="s">
        <v>415</v>
      </c>
      <c r="K69" s="79" t="s">
        <v>1073</v>
      </c>
      <c r="L69" s="84">
        <v>2</v>
      </c>
      <c r="M69" s="84">
        <v>5</v>
      </c>
      <c r="N69" s="86" t="s">
        <v>429</v>
      </c>
      <c r="O69" s="84" t="s">
        <v>417</v>
      </c>
      <c r="P69" s="84"/>
      <c r="Q69" s="84"/>
      <c r="R69" s="84"/>
      <c r="S69" s="84"/>
      <c r="T69" s="89"/>
      <c r="U69" s="89"/>
      <c r="V69" s="89"/>
      <c r="W69" s="89"/>
      <c r="X69" s="89"/>
      <c r="Y69" s="89"/>
      <c r="Z69" s="89"/>
      <c r="AA69" s="79" t="s">
        <v>752</v>
      </c>
      <c r="AB69" s="79" t="s">
        <v>418</v>
      </c>
      <c r="AC69" s="79" t="s">
        <v>419</v>
      </c>
      <c r="AD69" s="90"/>
      <c r="AE69" s="71"/>
      <c r="AF69" s="71"/>
      <c r="AG69" s="71"/>
      <c r="AH69" s="71"/>
      <c r="AI69" s="71"/>
      <c r="AJ69" s="71"/>
    </row>
    <row r="70" spans="2:36" ht="144" x14ac:dyDescent="0.25">
      <c r="B70" s="101">
        <v>53</v>
      </c>
      <c r="C70" s="87" t="s">
        <v>421</v>
      </c>
      <c r="D70" s="79" t="s">
        <v>420</v>
      </c>
      <c r="E70" s="69" t="s">
        <v>739</v>
      </c>
      <c r="F70" s="69"/>
      <c r="G70" s="69"/>
      <c r="H70" s="69"/>
      <c r="I70" s="69"/>
      <c r="J70" s="85" t="s">
        <v>334</v>
      </c>
      <c r="K70" s="79" t="s">
        <v>422</v>
      </c>
      <c r="L70" s="84">
        <v>1</v>
      </c>
      <c r="M70" s="84">
        <v>4</v>
      </c>
      <c r="N70" s="83" t="s">
        <v>975</v>
      </c>
      <c r="O70" s="79" t="s">
        <v>335</v>
      </c>
      <c r="P70" s="79"/>
      <c r="Q70" s="79"/>
      <c r="R70" s="79"/>
      <c r="S70" s="79"/>
      <c r="T70" s="89"/>
      <c r="U70" s="89"/>
      <c r="V70" s="89"/>
      <c r="W70" s="89"/>
      <c r="X70" s="89"/>
      <c r="Y70" s="89"/>
      <c r="Z70" s="89"/>
      <c r="AA70" s="79" t="s">
        <v>753</v>
      </c>
      <c r="AB70" s="79" t="s">
        <v>324</v>
      </c>
      <c r="AC70" s="79" t="s">
        <v>423</v>
      </c>
      <c r="AD70" s="90"/>
      <c r="AE70" s="71"/>
      <c r="AF70" s="71"/>
      <c r="AG70" s="71"/>
      <c r="AH70" s="71"/>
      <c r="AI70" s="71"/>
      <c r="AJ70" s="71"/>
    </row>
    <row r="71" spans="2:36" ht="153" customHeight="1" x14ac:dyDescent="0.25">
      <c r="B71" s="101">
        <v>54</v>
      </c>
      <c r="C71" s="87" t="s">
        <v>437</v>
      </c>
      <c r="D71" s="79" t="s">
        <v>438</v>
      </c>
      <c r="E71" s="69" t="s">
        <v>739</v>
      </c>
      <c r="F71" s="69"/>
      <c r="G71" s="69"/>
      <c r="H71" s="69"/>
      <c r="I71" s="69"/>
      <c r="J71" s="85" t="s">
        <v>436</v>
      </c>
      <c r="K71" s="79" t="s">
        <v>439</v>
      </c>
      <c r="L71" s="84">
        <v>1</v>
      </c>
      <c r="M71" s="84">
        <v>3</v>
      </c>
      <c r="N71" s="82" t="s">
        <v>503</v>
      </c>
      <c r="O71" s="79" t="s">
        <v>337</v>
      </c>
      <c r="P71" s="79"/>
      <c r="Q71" s="79"/>
      <c r="R71" s="79"/>
      <c r="S71" s="79"/>
      <c r="T71" s="89"/>
      <c r="U71" s="89"/>
      <c r="V71" s="89"/>
      <c r="W71" s="89"/>
      <c r="X71" s="89"/>
      <c r="Y71" s="89"/>
      <c r="Z71" s="89"/>
      <c r="AA71" s="79" t="s">
        <v>338</v>
      </c>
      <c r="AB71" s="79" t="s">
        <v>324</v>
      </c>
      <c r="AC71" s="79" t="s">
        <v>440</v>
      </c>
      <c r="AD71" s="90"/>
      <c r="AE71" s="71"/>
      <c r="AF71" s="71"/>
      <c r="AG71" s="71"/>
      <c r="AH71" s="71"/>
      <c r="AI71" s="71"/>
      <c r="AJ71" s="71"/>
    </row>
    <row r="72" spans="2:36" ht="144.75" customHeight="1" x14ac:dyDescent="0.25">
      <c r="B72" s="101">
        <v>55</v>
      </c>
      <c r="C72" s="87" t="s">
        <v>339</v>
      </c>
      <c r="D72" s="79" t="s">
        <v>341</v>
      </c>
      <c r="E72" s="69" t="s">
        <v>739</v>
      </c>
      <c r="F72" s="69"/>
      <c r="G72" s="69"/>
      <c r="H72" s="69"/>
      <c r="I72" s="69"/>
      <c r="J72" s="85" t="s">
        <v>430</v>
      </c>
      <c r="K72" s="79" t="s">
        <v>431</v>
      </c>
      <c r="L72" s="84">
        <v>1</v>
      </c>
      <c r="M72" s="84">
        <v>3</v>
      </c>
      <c r="N72" s="82" t="s">
        <v>643</v>
      </c>
      <c r="O72" s="79" t="s">
        <v>972</v>
      </c>
      <c r="P72" s="79"/>
      <c r="Q72" s="79"/>
      <c r="R72" s="79"/>
      <c r="S72" s="79"/>
      <c r="T72" s="89"/>
      <c r="U72" s="89"/>
      <c r="V72" s="89"/>
      <c r="W72" s="89"/>
      <c r="X72" s="89"/>
      <c r="Y72" s="89"/>
      <c r="Z72" s="89"/>
      <c r="AA72" s="79" t="s">
        <v>340</v>
      </c>
      <c r="AB72" s="79" t="s">
        <v>404</v>
      </c>
      <c r="AC72" s="79" t="s">
        <v>432</v>
      </c>
      <c r="AD72" s="90"/>
      <c r="AE72" s="71"/>
      <c r="AF72" s="71"/>
      <c r="AG72" s="71"/>
      <c r="AH72" s="71"/>
      <c r="AI72" s="71"/>
      <c r="AJ72" s="71"/>
    </row>
    <row r="73" spans="2:36" ht="116.25" customHeight="1" x14ac:dyDescent="0.25">
      <c r="B73" s="101">
        <v>56</v>
      </c>
      <c r="C73" s="79" t="s">
        <v>696</v>
      </c>
      <c r="D73" s="79" t="s">
        <v>391</v>
      </c>
      <c r="E73" s="69" t="s">
        <v>739</v>
      </c>
      <c r="F73" s="69"/>
      <c r="G73" s="69"/>
      <c r="H73" s="69"/>
      <c r="I73" s="69"/>
      <c r="J73" s="85" t="s">
        <v>386</v>
      </c>
      <c r="K73" s="79" t="s">
        <v>433</v>
      </c>
      <c r="L73" s="84">
        <v>1</v>
      </c>
      <c r="M73" s="84">
        <v>2</v>
      </c>
      <c r="N73" s="91" t="s">
        <v>644</v>
      </c>
      <c r="O73" s="79" t="s">
        <v>387</v>
      </c>
      <c r="P73" s="79"/>
      <c r="Q73" s="79"/>
      <c r="R73" s="79"/>
      <c r="S73" s="79"/>
      <c r="T73" s="89"/>
      <c r="U73" s="89"/>
      <c r="V73" s="89"/>
      <c r="W73" s="89"/>
      <c r="X73" s="89"/>
      <c r="Y73" s="89"/>
      <c r="Z73" s="89"/>
      <c r="AA73" s="79" t="s">
        <v>434</v>
      </c>
      <c r="AB73" s="79" t="s">
        <v>191</v>
      </c>
      <c r="AC73" s="79" t="s">
        <v>435</v>
      </c>
      <c r="AD73" s="90"/>
      <c r="AE73" s="71"/>
      <c r="AF73" s="71"/>
      <c r="AG73" s="71"/>
      <c r="AH73" s="71"/>
      <c r="AI73" s="71"/>
      <c r="AJ73" s="71"/>
    </row>
    <row r="74" spans="2:36" ht="180" x14ac:dyDescent="0.25">
      <c r="B74" s="101">
        <v>57</v>
      </c>
      <c r="C74" s="79" t="s">
        <v>389</v>
      </c>
      <c r="D74" s="79" t="s">
        <v>424</v>
      </c>
      <c r="E74" s="69" t="s">
        <v>739</v>
      </c>
      <c r="F74" s="69"/>
      <c r="G74" s="69"/>
      <c r="H74" s="69"/>
      <c r="I74" s="69"/>
      <c r="J74" s="85" t="s">
        <v>388</v>
      </c>
      <c r="K74" s="79" t="s">
        <v>390</v>
      </c>
      <c r="L74" s="84">
        <v>2</v>
      </c>
      <c r="M74" s="84">
        <v>3</v>
      </c>
      <c r="N74" s="82" t="s">
        <v>510</v>
      </c>
      <c r="O74" s="79" t="s">
        <v>425</v>
      </c>
      <c r="P74" s="79"/>
      <c r="Q74" s="79"/>
      <c r="R74" s="79"/>
      <c r="S74" s="79"/>
      <c r="T74" s="89"/>
      <c r="U74" s="89"/>
      <c r="V74" s="89"/>
      <c r="W74" s="89"/>
      <c r="X74" s="89"/>
      <c r="Y74" s="89"/>
      <c r="Z74" s="89"/>
      <c r="AA74" s="79" t="s">
        <v>427</v>
      </c>
      <c r="AB74" s="79" t="s">
        <v>404</v>
      </c>
      <c r="AC74" s="79" t="s">
        <v>426</v>
      </c>
      <c r="AD74" s="90"/>
      <c r="AE74" s="71"/>
      <c r="AF74" s="71"/>
      <c r="AG74" s="71"/>
      <c r="AH74" s="71"/>
      <c r="AI74" s="71"/>
      <c r="AJ74" s="71"/>
    </row>
    <row r="75" spans="2:36" ht="18" x14ac:dyDescent="0.25">
      <c r="B75" s="203">
        <v>8</v>
      </c>
      <c r="C75" s="213" t="s">
        <v>43</v>
      </c>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90"/>
      <c r="AE75" s="71"/>
      <c r="AF75" s="71"/>
      <c r="AG75" s="71"/>
      <c r="AH75" s="71"/>
      <c r="AI75" s="71"/>
      <c r="AJ75" s="71"/>
    </row>
    <row r="76" spans="2:36" ht="39.75" customHeight="1" x14ac:dyDescent="0.25">
      <c r="B76" s="204"/>
      <c r="C76" s="185" t="s">
        <v>16</v>
      </c>
      <c r="D76" s="198" t="s">
        <v>44</v>
      </c>
      <c r="E76" s="199"/>
      <c r="F76" s="199"/>
      <c r="G76" s="199"/>
      <c r="H76" s="199"/>
      <c r="I76" s="199"/>
      <c r="J76" s="199"/>
      <c r="K76" s="199"/>
      <c r="L76" s="199"/>
      <c r="M76" s="199"/>
      <c r="N76" s="199"/>
      <c r="O76" s="199"/>
      <c r="P76" s="199"/>
      <c r="Q76" s="199"/>
      <c r="R76" s="199"/>
      <c r="S76" s="199"/>
      <c r="T76" s="199"/>
      <c r="U76" s="199"/>
      <c r="V76" s="199"/>
      <c r="W76" s="199"/>
      <c r="X76" s="199"/>
      <c r="Y76" s="199"/>
      <c r="Z76" s="199"/>
      <c r="AA76" s="199"/>
      <c r="AB76" s="199"/>
      <c r="AC76" s="221"/>
      <c r="AD76" s="90"/>
      <c r="AE76" s="71"/>
      <c r="AF76" s="71"/>
      <c r="AG76" s="71"/>
      <c r="AH76" s="71"/>
      <c r="AI76" s="71"/>
      <c r="AJ76" s="71"/>
    </row>
    <row r="77" spans="2:36" ht="147.75" customHeight="1" x14ac:dyDescent="0.25">
      <c r="B77" s="101">
        <v>58</v>
      </c>
      <c r="C77" s="79" t="s">
        <v>539</v>
      </c>
      <c r="D77" s="79" t="s">
        <v>124</v>
      </c>
      <c r="E77" s="69"/>
      <c r="F77" s="69"/>
      <c r="G77" s="69"/>
      <c r="H77" s="69" t="s">
        <v>739</v>
      </c>
      <c r="I77" s="69"/>
      <c r="J77" s="80" t="s">
        <v>125</v>
      </c>
      <c r="K77" s="79" t="s">
        <v>540</v>
      </c>
      <c r="L77" s="79">
        <v>1</v>
      </c>
      <c r="M77" s="79">
        <v>4</v>
      </c>
      <c r="N77" s="83" t="s">
        <v>645</v>
      </c>
      <c r="O77" s="84" t="s">
        <v>123</v>
      </c>
      <c r="P77" s="84"/>
      <c r="Q77" s="84"/>
      <c r="R77" s="84"/>
      <c r="S77" s="84"/>
      <c r="T77" s="89"/>
      <c r="U77" s="89"/>
      <c r="V77" s="89"/>
      <c r="W77" s="89"/>
      <c r="X77" s="89"/>
      <c r="Y77" s="89"/>
      <c r="Z77" s="89"/>
      <c r="AA77" s="79" t="s">
        <v>541</v>
      </c>
      <c r="AB77" s="79" t="s">
        <v>542</v>
      </c>
      <c r="AC77" s="79" t="s">
        <v>895</v>
      </c>
      <c r="AD77" s="90"/>
      <c r="AE77" s="71"/>
      <c r="AF77" s="71"/>
      <c r="AG77" s="71"/>
      <c r="AH77" s="71"/>
      <c r="AI77" s="71"/>
      <c r="AJ77" s="71"/>
    </row>
    <row r="78" spans="2:36" ht="261" customHeight="1" x14ac:dyDescent="0.25">
      <c r="B78" s="101">
        <v>59</v>
      </c>
      <c r="C78" s="70" t="s">
        <v>234</v>
      </c>
      <c r="D78" s="79" t="s">
        <v>232</v>
      </c>
      <c r="E78" s="182" t="s">
        <v>739</v>
      </c>
      <c r="F78" s="182"/>
      <c r="G78" s="182"/>
      <c r="H78" s="182"/>
      <c r="I78" s="182"/>
      <c r="J78" s="80" t="s">
        <v>229</v>
      </c>
      <c r="K78" s="79" t="s">
        <v>233</v>
      </c>
      <c r="L78" s="79">
        <v>2</v>
      </c>
      <c r="M78" s="79">
        <v>3</v>
      </c>
      <c r="N78" s="82" t="s">
        <v>646</v>
      </c>
      <c r="O78" s="79" t="s">
        <v>230</v>
      </c>
      <c r="P78" s="79"/>
      <c r="Q78" s="79"/>
      <c r="R78" s="79"/>
      <c r="S78" s="79"/>
      <c r="T78" s="89"/>
      <c r="U78" s="89"/>
      <c r="V78" s="89"/>
      <c r="W78" s="89"/>
      <c r="X78" s="89"/>
      <c r="Y78" s="89"/>
      <c r="Z78" s="89"/>
      <c r="AA78" s="79" t="s">
        <v>541</v>
      </c>
      <c r="AB78" s="79" t="s">
        <v>542</v>
      </c>
      <c r="AC78" s="79" t="s">
        <v>1108</v>
      </c>
      <c r="AD78" s="90"/>
      <c r="AE78" s="71"/>
      <c r="AF78" s="71"/>
      <c r="AG78" s="71"/>
      <c r="AH78" s="71"/>
      <c r="AI78" s="71"/>
      <c r="AJ78" s="71"/>
    </row>
    <row r="79" spans="2:36" ht="148.5" customHeight="1" x14ac:dyDescent="0.25">
      <c r="B79" s="101">
        <v>60</v>
      </c>
      <c r="C79" s="73" t="s">
        <v>1062</v>
      </c>
      <c r="D79" s="79" t="s">
        <v>45</v>
      </c>
      <c r="E79" s="69" t="s">
        <v>739</v>
      </c>
      <c r="F79" s="69"/>
      <c r="G79" s="69"/>
      <c r="H79" s="69"/>
      <c r="I79" s="69"/>
      <c r="J79" s="80" t="s">
        <v>231</v>
      </c>
      <c r="K79" s="79" t="s">
        <v>46</v>
      </c>
      <c r="L79" s="79">
        <v>1</v>
      </c>
      <c r="M79" s="79">
        <v>4</v>
      </c>
      <c r="N79" s="83" t="s">
        <v>902</v>
      </c>
      <c r="O79" s="79" t="s">
        <v>47</v>
      </c>
      <c r="P79" s="79"/>
      <c r="Q79" s="79"/>
      <c r="R79" s="79"/>
      <c r="S79" s="79"/>
      <c r="T79" s="89"/>
      <c r="U79" s="89"/>
      <c r="V79" s="89"/>
      <c r="W79" s="89"/>
      <c r="X79" s="89"/>
      <c r="Y79" s="89"/>
      <c r="Z79" s="89"/>
      <c r="AA79" s="79" t="s">
        <v>543</v>
      </c>
      <c r="AB79" s="79" t="s">
        <v>544</v>
      </c>
      <c r="AC79" s="79" t="s">
        <v>896</v>
      </c>
      <c r="AD79" s="90"/>
      <c r="AE79" s="71"/>
      <c r="AF79" s="71"/>
      <c r="AG79" s="71"/>
      <c r="AH79" s="71"/>
      <c r="AI79" s="71"/>
      <c r="AJ79" s="71"/>
    </row>
    <row r="80" spans="2:36" ht="179.25" customHeight="1" x14ac:dyDescent="0.25">
      <c r="B80" s="101">
        <v>61</v>
      </c>
      <c r="C80" s="73" t="s">
        <v>48</v>
      </c>
      <c r="D80" s="79" t="s">
        <v>897</v>
      </c>
      <c r="E80" s="69" t="s">
        <v>739</v>
      </c>
      <c r="F80" s="69"/>
      <c r="G80" s="69"/>
      <c r="H80" s="69"/>
      <c r="I80" s="69"/>
      <c r="J80" s="80" t="s">
        <v>235</v>
      </c>
      <c r="K80" s="79" t="s">
        <v>49</v>
      </c>
      <c r="L80" s="79">
        <v>2</v>
      </c>
      <c r="M80" s="79">
        <v>2</v>
      </c>
      <c r="N80" s="91" t="s">
        <v>617</v>
      </c>
      <c r="O80" s="79" t="s">
        <v>545</v>
      </c>
      <c r="P80" s="79"/>
      <c r="Q80" s="79"/>
      <c r="R80" s="79"/>
      <c r="S80" s="79"/>
      <c r="T80" s="89"/>
      <c r="U80" s="89"/>
      <c r="V80" s="89"/>
      <c r="W80" s="89"/>
      <c r="X80" s="89"/>
      <c r="Y80" s="89"/>
      <c r="Z80" s="89"/>
      <c r="AA80" s="79" t="s">
        <v>898</v>
      </c>
      <c r="AB80" s="79" t="s">
        <v>544</v>
      </c>
      <c r="AC80" s="79" t="s">
        <v>899</v>
      </c>
      <c r="AD80" s="90"/>
      <c r="AE80" s="71"/>
      <c r="AF80" s="71"/>
      <c r="AG80" s="71"/>
      <c r="AH80" s="71"/>
      <c r="AI80" s="71"/>
      <c r="AJ80" s="71"/>
    </row>
    <row r="81" spans="1:36" ht="179.25" customHeight="1" x14ac:dyDescent="0.25">
      <c r="B81" s="101"/>
      <c r="C81" s="73"/>
      <c r="D81" s="79"/>
      <c r="E81" s="69"/>
      <c r="F81" s="69"/>
      <c r="G81" s="69"/>
      <c r="H81" s="69"/>
      <c r="I81" s="69"/>
      <c r="J81" s="80" t="s">
        <v>1130</v>
      </c>
      <c r="K81" s="79"/>
      <c r="L81" s="79"/>
      <c r="M81" s="79"/>
      <c r="N81" s="91"/>
      <c r="O81" s="79"/>
      <c r="P81" s="79"/>
      <c r="Q81" s="79"/>
      <c r="R81" s="79"/>
      <c r="S81" s="79"/>
      <c r="T81" s="89"/>
      <c r="U81" s="89"/>
      <c r="V81" s="89"/>
      <c r="W81" s="89"/>
      <c r="X81" s="89"/>
      <c r="Y81" s="89"/>
      <c r="Z81" s="89"/>
      <c r="AA81" s="79"/>
      <c r="AB81" s="79"/>
      <c r="AC81" s="79"/>
      <c r="AD81" s="90"/>
      <c r="AE81" s="71"/>
      <c r="AF81" s="71"/>
      <c r="AG81" s="71"/>
      <c r="AH81" s="71"/>
      <c r="AI81" s="71"/>
      <c r="AJ81" s="71"/>
    </row>
    <row r="82" spans="1:36" ht="179.25" customHeight="1" x14ac:dyDescent="0.25">
      <c r="B82" s="101"/>
      <c r="C82" s="73"/>
      <c r="D82" s="79"/>
      <c r="E82" s="69"/>
      <c r="F82" s="69"/>
      <c r="G82" s="69"/>
      <c r="H82" s="69"/>
      <c r="I82" s="69"/>
      <c r="J82" s="80" t="s">
        <v>1131</v>
      </c>
      <c r="K82" s="79"/>
      <c r="L82" s="79"/>
      <c r="M82" s="79"/>
      <c r="N82" s="91"/>
      <c r="O82" s="79"/>
      <c r="P82" s="79"/>
      <c r="Q82" s="79"/>
      <c r="R82" s="79"/>
      <c r="S82" s="79"/>
      <c r="T82" s="89"/>
      <c r="U82" s="89"/>
      <c r="V82" s="89"/>
      <c r="W82" s="89"/>
      <c r="X82" s="89"/>
      <c r="Y82" s="89"/>
      <c r="Z82" s="89"/>
      <c r="AA82" s="79"/>
      <c r="AB82" s="79"/>
      <c r="AC82" s="79"/>
      <c r="AD82" s="90"/>
      <c r="AE82" s="71"/>
      <c r="AF82" s="71"/>
      <c r="AG82" s="71"/>
      <c r="AH82" s="71"/>
      <c r="AI82" s="71"/>
      <c r="AJ82" s="71"/>
    </row>
    <row r="83" spans="1:36" ht="179.25" customHeight="1" x14ac:dyDescent="0.25">
      <c r="B83" s="101"/>
      <c r="C83" s="73"/>
      <c r="D83" s="79"/>
      <c r="E83" s="69"/>
      <c r="F83" s="69"/>
      <c r="G83" s="69"/>
      <c r="H83" s="69"/>
      <c r="I83" s="69"/>
      <c r="J83" s="80" t="s">
        <v>1129</v>
      </c>
      <c r="K83" s="79"/>
      <c r="L83" s="79"/>
      <c r="M83" s="79"/>
      <c r="N83" s="91"/>
      <c r="O83" s="79"/>
      <c r="P83" s="79"/>
      <c r="Q83" s="79"/>
      <c r="R83" s="79"/>
      <c r="S83" s="79"/>
      <c r="T83" s="89"/>
      <c r="U83" s="89"/>
      <c r="V83" s="89"/>
      <c r="W83" s="89"/>
      <c r="X83" s="89"/>
      <c r="Y83" s="89"/>
      <c r="Z83" s="89"/>
      <c r="AA83" s="79"/>
      <c r="AB83" s="79"/>
      <c r="AC83" s="79"/>
      <c r="AD83" s="90"/>
      <c r="AE83" s="71"/>
      <c r="AF83" s="71"/>
      <c r="AG83" s="71"/>
      <c r="AH83" s="71"/>
      <c r="AI83" s="71"/>
      <c r="AJ83" s="71"/>
    </row>
    <row r="84" spans="1:36" ht="117" customHeight="1" x14ac:dyDescent="0.25">
      <c r="B84" s="101">
        <v>62</v>
      </c>
      <c r="C84" s="73" t="s">
        <v>237</v>
      </c>
      <c r="D84" s="79" t="s">
        <v>238</v>
      </c>
      <c r="E84" s="69" t="s">
        <v>739</v>
      </c>
      <c r="F84" s="69"/>
      <c r="G84" s="69"/>
      <c r="H84" s="69"/>
      <c r="I84" s="69"/>
      <c r="J84" s="80" t="s">
        <v>236</v>
      </c>
      <c r="K84" s="79" t="s">
        <v>239</v>
      </c>
      <c r="L84" s="79">
        <v>2</v>
      </c>
      <c r="M84" s="79">
        <v>2</v>
      </c>
      <c r="N84" s="91" t="s">
        <v>903</v>
      </c>
      <c r="O84" s="79" t="s">
        <v>546</v>
      </c>
      <c r="P84" s="79"/>
      <c r="Q84" s="79"/>
      <c r="R84" s="79"/>
      <c r="S84" s="79"/>
      <c r="T84" s="89"/>
      <c r="U84" s="89"/>
      <c r="V84" s="89"/>
      <c r="W84" s="89"/>
      <c r="X84" s="89"/>
      <c r="Y84" s="89"/>
      <c r="Z84" s="89"/>
      <c r="AA84" s="79" t="s">
        <v>547</v>
      </c>
      <c r="AB84" s="79" t="s">
        <v>544</v>
      </c>
      <c r="AC84" s="79" t="s">
        <v>900</v>
      </c>
      <c r="AD84" s="90"/>
      <c r="AE84" s="71"/>
      <c r="AF84" s="71"/>
      <c r="AG84" s="71"/>
      <c r="AH84" s="71"/>
      <c r="AI84" s="71"/>
      <c r="AJ84" s="71"/>
    </row>
    <row r="85" spans="1:36" ht="18" x14ac:dyDescent="0.25">
      <c r="B85" s="203">
        <v>9</v>
      </c>
      <c r="C85" s="213" t="s">
        <v>50</v>
      </c>
      <c r="D85" s="214"/>
      <c r="E85" s="214"/>
      <c r="F85" s="214"/>
      <c r="G85" s="214"/>
      <c r="H85" s="214"/>
      <c r="I85" s="214"/>
      <c r="J85" s="214"/>
      <c r="K85" s="214"/>
      <c r="L85" s="214"/>
      <c r="M85" s="214"/>
      <c r="N85" s="214"/>
      <c r="O85" s="214"/>
      <c r="P85" s="214"/>
      <c r="Q85" s="214"/>
      <c r="R85" s="214"/>
      <c r="S85" s="214"/>
      <c r="T85" s="214"/>
      <c r="U85" s="214"/>
      <c r="V85" s="214"/>
      <c r="W85" s="214"/>
      <c r="X85" s="214"/>
      <c r="Y85" s="214"/>
      <c r="Z85" s="214"/>
      <c r="AA85" s="214"/>
      <c r="AB85" s="214"/>
      <c r="AC85" s="214"/>
      <c r="AD85" s="90"/>
      <c r="AE85" s="71"/>
      <c r="AF85" s="71"/>
      <c r="AG85" s="71"/>
      <c r="AH85" s="71"/>
      <c r="AI85" s="71"/>
      <c r="AJ85" s="71"/>
    </row>
    <row r="86" spans="1:36" ht="42.75" customHeight="1" x14ac:dyDescent="0.25">
      <c r="B86" s="204"/>
      <c r="C86" s="189" t="s">
        <v>16</v>
      </c>
      <c r="D86" s="198" t="s">
        <v>51</v>
      </c>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221"/>
      <c r="AD86" s="90"/>
      <c r="AE86" s="71"/>
      <c r="AF86" s="71"/>
      <c r="AG86" s="71"/>
      <c r="AH86" s="71"/>
      <c r="AI86" s="71"/>
      <c r="AJ86" s="71"/>
    </row>
    <row r="87" spans="1:36" ht="108" x14ac:dyDescent="0.25">
      <c r="B87" s="101">
        <v>63</v>
      </c>
      <c r="C87" s="87" t="s">
        <v>441</v>
      </c>
      <c r="D87" s="79" t="s">
        <v>442</v>
      </c>
      <c r="E87" s="69" t="s">
        <v>739</v>
      </c>
      <c r="F87" s="69"/>
      <c r="G87" s="69"/>
      <c r="H87" s="69"/>
      <c r="I87" s="69"/>
      <c r="J87" s="85" t="s">
        <v>444</v>
      </c>
      <c r="K87" s="79" t="s">
        <v>443</v>
      </c>
      <c r="L87" s="79">
        <v>1</v>
      </c>
      <c r="M87" s="79">
        <v>2</v>
      </c>
      <c r="N87" s="93" t="s">
        <v>502</v>
      </c>
      <c r="O87" s="79" t="s">
        <v>445</v>
      </c>
      <c r="P87" s="79"/>
      <c r="Q87" s="79"/>
      <c r="R87" s="79"/>
      <c r="S87" s="79"/>
      <c r="T87" s="89"/>
      <c r="U87" s="89"/>
      <c r="V87" s="89"/>
      <c r="W87" s="89"/>
      <c r="X87" s="89"/>
      <c r="Y87" s="89"/>
      <c r="Z87" s="89"/>
      <c r="AA87" s="79" t="s">
        <v>446</v>
      </c>
      <c r="AB87" s="79" t="s">
        <v>100</v>
      </c>
      <c r="AC87" s="79" t="s">
        <v>447</v>
      </c>
      <c r="AD87" s="90"/>
      <c r="AE87" s="71"/>
      <c r="AF87" s="71"/>
      <c r="AG87" s="71"/>
      <c r="AH87" s="71"/>
      <c r="AI87" s="71"/>
      <c r="AJ87" s="71"/>
    </row>
    <row r="88" spans="1:36" ht="99.75" customHeight="1" x14ac:dyDescent="0.25">
      <c r="B88" s="101">
        <v>64</v>
      </c>
      <c r="C88" s="87" t="s">
        <v>173</v>
      </c>
      <c r="D88" s="79" t="s">
        <v>448</v>
      </c>
      <c r="E88" s="69" t="s">
        <v>739</v>
      </c>
      <c r="F88" s="69"/>
      <c r="G88" s="69"/>
      <c r="H88" s="69"/>
      <c r="I88" s="69"/>
      <c r="J88" s="85" t="s">
        <v>174</v>
      </c>
      <c r="K88" s="79" t="s">
        <v>449</v>
      </c>
      <c r="L88" s="79">
        <v>1</v>
      </c>
      <c r="M88" s="79">
        <v>3</v>
      </c>
      <c r="N88" s="82" t="s">
        <v>503</v>
      </c>
      <c r="O88" s="79" t="s">
        <v>450</v>
      </c>
      <c r="P88" s="79"/>
      <c r="Q88" s="79"/>
      <c r="R88" s="79"/>
      <c r="S88" s="79"/>
      <c r="T88" s="89"/>
      <c r="U88" s="89"/>
      <c r="V88" s="89"/>
      <c r="W88" s="89"/>
      <c r="X88" s="89"/>
      <c r="Y88" s="89"/>
      <c r="Z88" s="89"/>
      <c r="AA88" s="79" t="s">
        <v>451</v>
      </c>
      <c r="AB88" s="79" t="s">
        <v>324</v>
      </c>
      <c r="AC88" s="79" t="s">
        <v>452</v>
      </c>
      <c r="AD88" s="90"/>
      <c r="AE88" s="71"/>
      <c r="AF88" s="71"/>
      <c r="AG88" s="71"/>
      <c r="AH88" s="71"/>
      <c r="AI88" s="71"/>
      <c r="AJ88" s="71"/>
    </row>
    <row r="89" spans="1:36" ht="120" customHeight="1" x14ac:dyDescent="0.25">
      <c r="B89" s="101">
        <v>65</v>
      </c>
      <c r="C89" s="87" t="s">
        <v>177</v>
      </c>
      <c r="D89" s="79" t="s">
        <v>176</v>
      </c>
      <c r="E89" s="69" t="s">
        <v>739</v>
      </c>
      <c r="F89" s="69"/>
      <c r="G89" s="69"/>
      <c r="H89" s="69"/>
      <c r="I89" s="69"/>
      <c r="J89" s="85" t="s">
        <v>175</v>
      </c>
      <c r="K89" s="79" t="s">
        <v>453</v>
      </c>
      <c r="L89" s="79">
        <v>1</v>
      </c>
      <c r="M89" s="79">
        <v>4</v>
      </c>
      <c r="N89" s="94" t="s">
        <v>504</v>
      </c>
      <c r="O89" s="79" t="s">
        <v>450</v>
      </c>
      <c r="P89" s="79"/>
      <c r="Q89" s="79"/>
      <c r="R89" s="79"/>
      <c r="S89" s="79"/>
      <c r="T89" s="89"/>
      <c r="U89" s="89"/>
      <c r="V89" s="89"/>
      <c r="W89" s="89"/>
      <c r="X89" s="89"/>
      <c r="Y89" s="89"/>
      <c r="Z89" s="89"/>
      <c r="AA89" s="79" t="s">
        <v>454</v>
      </c>
      <c r="AB89" s="79" t="s">
        <v>191</v>
      </c>
      <c r="AC89" s="79" t="s">
        <v>452</v>
      </c>
      <c r="AD89" s="90"/>
      <c r="AE89" s="71"/>
      <c r="AF89" s="71"/>
      <c r="AG89" s="71"/>
      <c r="AH89" s="71"/>
      <c r="AI89" s="71"/>
      <c r="AJ89" s="71"/>
    </row>
    <row r="90" spans="1:36" ht="110.25" customHeight="1" x14ac:dyDescent="0.25">
      <c r="A90" s="35"/>
      <c r="B90" s="101">
        <v>66</v>
      </c>
      <c r="C90" s="87" t="s">
        <v>178</v>
      </c>
      <c r="D90" s="79" t="s">
        <v>180</v>
      </c>
      <c r="E90" s="69" t="s">
        <v>739</v>
      </c>
      <c r="F90" s="69"/>
      <c r="G90" s="69"/>
      <c r="H90" s="69"/>
      <c r="I90" s="69"/>
      <c r="J90" s="85" t="s">
        <v>179</v>
      </c>
      <c r="K90" s="79" t="s">
        <v>455</v>
      </c>
      <c r="L90" s="79">
        <v>1</v>
      </c>
      <c r="M90" s="79">
        <v>2</v>
      </c>
      <c r="N90" s="93" t="s">
        <v>505</v>
      </c>
      <c r="O90" s="79" t="s">
        <v>472</v>
      </c>
      <c r="P90" s="79"/>
      <c r="Q90" s="79"/>
      <c r="R90" s="79"/>
      <c r="S90" s="79"/>
      <c r="T90" s="89"/>
      <c r="U90" s="89"/>
      <c r="V90" s="89"/>
      <c r="W90" s="89"/>
      <c r="X90" s="89"/>
      <c r="Y90" s="89"/>
      <c r="Z90" s="89"/>
      <c r="AA90" s="79" t="s">
        <v>456</v>
      </c>
      <c r="AB90" s="79" t="s">
        <v>324</v>
      </c>
      <c r="AC90" s="79" t="s">
        <v>457</v>
      </c>
      <c r="AD90" s="90"/>
      <c r="AE90" s="71"/>
      <c r="AF90" s="71"/>
      <c r="AG90" s="71"/>
      <c r="AH90" s="71"/>
      <c r="AI90" s="71"/>
      <c r="AJ90" s="71"/>
    </row>
    <row r="91" spans="1:36" ht="108" x14ac:dyDescent="0.25">
      <c r="B91" s="101">
        <v>67</v>
      </c>
      <c r="C91" s="87" t="s">
        <v>458</v>
      </c>
      <c r="D91" s="79" t="s">
        <v>181</v>
      </c>
      <c r="E91" s="69" t="s">
        <v>739</v>
      </c>
      <c r="F91" s="69"/>
      <c r="G91" s="69"/>
      <c r="H91" s="69"/>
      <c r="I91" s="69"/>
      <c r="J91" s="85" t="s">
        <v>459</v>
      </c>
      <c r="K91" s="79" t="s">
        <v>460</v>
      </c>
      <c r="L91" s="79">
        <v>1</v>
      </c>
      <c r="M91" s="79">
        <v>1</v>
      </c>
      <c r="N91" s="93" t="s">
        <v>506</v>
      </c>
      <c r="O91" s="79" t="s">
        <v>461</v>
      </c>
      <c r="P91" s="79"/>
      <c r="Q91" s="79"/>
      <c r="R91" s="79"/>
      <c r="S91" s="79"/>
      <c r="T91" s="89"/>
      <c r="U91" s="89"/>
      <c r="V91" s="89"/>
      <c r="W91" s="89"/>
      <c r="X91" s="89"/>
      <c r="Y91" s="89"/>
      <c r="Z91" s="89"/>
      <c r="AA91" s="79" t="s">
        <v>456</v>
      </c>
      <c r="AB91" s="79" t="s">
        <v>324</v>
      </c>
      <c r="AC91" s="79" t="s">
        <v>462</v>
      </c>
      <c r="AD91" s="90"/>
      <c r="AE91" s="71"/>
      <c r="AF91" s="71"/>
      <c r="AG91" s="71"/>
      <c r="AH91" s="71"/>
      <c r="AI91" s="71"/>
      <c r="AJ91" s="71"/>
    </row>
    <row r="92" spans="1:36" ht="126.75" customHeight="1" x14ac:dyDescent="0.25">
      <c r="B92" s="101">
        <v>68</v>
      </c>
      <c r="C92" s="87" t="s">
        <v>197</v>
      </c>
      <c r="D92" s="79" t="s">
        <v>198</v>
      </c>
      <c r="E92" s="69" t="s">
        <v>739</v>
      </c>
      <c r="F92" s="69"/>
      <c r="G92" s="69"/>
      <c r="H92" s="69"/>
      <c r="I92" s="69"/>
      <c r="J92" s="85" t="s">
        <v>196</v>
      </c>
      <c r="K92" s="79" t="s">
        <v>463</v>
      </c>
      <c r="L92" s="79">
        <v>1</v>
      </c>
      <c r="M92" s="79">
        <v>3</v>
      </c>
      <c r="N92" s="82" t="s">
        <v>382</v>
      </c>
      <c r="O92" s="79" t="s">
        <v>464</v>
      </c>
      <c r="P92" s="79"/>
      <c r="Q92" s="79"/>
      <c r="R92" s="79"/>
      <c r="S92" s="79"/>
      <c r="T92" s="89"/>
      <c r="U92" s="89"/>
      <c r="V92" s="89"/>
      <c r="W92" s="89"/>
      <c r="X92" s="89"/>
      <c r="Y92" s="89"/>
      <c r="Z92" s="89"/>
      <c r="AA92" s="79" t="s">
        <v>465</v>
      </c>
      <c r="AB92" s="79" t="s">
        <v>191</v>
      </c>
      <c r="AC92" s="79" t="s">
        <v>466</v>
      </c>
      <c r="AD92" s="90"/>
      <c r="AE92" s="71"/>
      <c r="AF92" s="71"/>
      <c r="AG92" s="71"/>
      <c r="AH92" s="71"/>
      <c r="AI92" s="71"/>
      <c r="AJ92" s="71"/>
    </row>
    <row r="93" spans="1:36" ht="192" customHeight="1" x14ac:dyDescent="0.25">
      <c r="B93" s="101">
        <v>69</v>
      </c>
      <c r="C93" s="87" t="s">
        <v>52</v>
      </c>
      <c r="D93" s="79" t="s">
        <v>468</v>
      </c>
      <c r="E93" s="69" t="s">
        <v>739</v>
      </c>
      <c r="F93" s="69"/>
      <c r="G93" s="69"/>
      <c r="H93" s="69"/>
      <c r="I93" s="69"/>
      <c r="J93" s="85" t="s">
        <v>467</v>
      </c>
      <c r="K93" s="79" t="s">
        <v>53</v>
      </c>
      <c r="L93" s="79">
        <v>1</v>
      </c>
      <c r="M93" s="79">
        <v>3</v>
      </c>
      <c r="N93" s="82" t="s">
        <v>507</v>
      </c>
      <c r="O93" s="79" t="s">
        <v>469</v>
      </c>
      <c r="P93" s="79"/>
      <c r="Q93" s="79"/>
      <c r="R93" s="79"/>
      <c r="S93" s="79"/>
      <c r="T93" s="89"/>
      <c r="U93" s="89"/>
      <c r="V93" s="89"/>
      <c r="W93" s="89"/>
      <c r="X93" s="89"/>
      <c r="Y93" s="89"/>
      <c r="Z93" s="89"/>
      <c r="AA93" s="79" t="s">
        <v>471</v>
      </c>
      <c r="AB93" s="79" t="s">
        <v>206</v>
      </c>
      <c r="AC93" s="79" t="s">
        <v>470</v>
      </c>
      <c r="AD93" s="90"/>
      <c r="AE93" s="71"/>
      <c r="AF93" s="71"/>
      <c r="AG93" s="71"/>
      <c r="AH93" s="71"/>
      <c r="AI93" s="71"/>
      <c r="AJ93" s="71"/>
    </row>
    <row r="94" spans="1:36" ht="84.75" customHeight="1" x14ac:dyDescent="0.25">
      <c r="B94" s="101">
        <v>70</v>
      </c>
      <c r="C94" s="87" t="s">
        <v>204</v>
      </c>
      <c r="D94" s="79" t="s">
        <v>205</v>
      </c>
      <c r="E94" s="69" t="s">
        <v>739</v>
      </c>
      <c r="F94" s="69"/>
      <c r="G94" s="69"/>
      <c r="H94" s="69"/>
      <c r="I94" s="69"/>
      <c r="J94" s="85" t="s">
        <v>203</v>
      </c>
      <c r="K94" s="79" t="s">
        <v>473</v>
      </c>
      <c r="L94" s="79">
        <v>1</v>
      </c>
      <c r="M94" s="79">
        <v>2</v>
      </c>
      <c r="N94" s="93" t="s">
        <v>630</v>
      </c>
      <c r="O94" s="79" t="s">
        <v>208</v>
      </c>
      <c r="P94" s="79"/>
      <c r="Q94" s="79"/>
      <c r="R94" s="79"/>
      <c r="S94" s="79"/>
      <c r="T94" s="89"/>
      <c r="U94" s="89"/>
      <c r="V94" s="89"/>
      <c r="W94" s="89"/>
      <c r="X94" s="89"/>
      <c r="Y94" s="89"/>
      <c r="Z94" s="89"/>
      <c r="AA94" s="79" t="s">
        <v>474</v>
      </c>
      <c r="AB94" s="79" t="s">
        <v>475</v>
      </c>
      <c r="AC94" s="79" t="s">
        <v>209</v>
      </c>
      <c r="AD94" s="90"/>
      <c r="AE94" s="71"/>
      <c r="AF94" s="71"/>
      <c r="AG94" s="71"/>
      <c r="AH94" s="71"/>
      <c r="AI94" s="71"/>
      <c r="AJ94" s="71"/>
    </row>
    <row r="95" spans="1:36" ht="69.75" customHeight="1" x14ac:dyDescent="0.25">
      <c r="B95" s="101">
        <v>71</v>
      </c>
      <c r="C95" s="87" t="s">
        <v>210</v>
      </c>
      <c r="D95" s="79" t="s">
        <v>476</v>
      </c>
      <c r="E95" s="69" t="s">
        <v>739</v>
      </c>
      <c r="F95" s="69"/>
      <c r="G95" s="69"/>
      <c r="H95" s="69"/>
      <c r="I95" s="69"/>
      <c r="J95" s="85" t="s">
        <v>477</v>
      </c>
      <c r="K95" s="79" t="s">
        <v>211</v>
      </c>
      <c r="L95" s="79">
        <v>1</v>
      </c>
      <c r="M95" s="79">
        <v>3</v>
      </c>
      <c r="N95" s="82" t="s">
        <v>273</v>
      </c>
      <c r="O95" s="79" t="s">
        <v>478</v>
      </c>
      <c r="P95" s="79"/>
      <c r="Q95" s="79"/>
      <c r="R95" s="79"/>
      <c r="S95" s="79"/>
      <c r="T95" s="89"/>
      <c r="U95" s="89"/>
      <c r="V95" s="89"/>
      <c r="W95" s="89"/>
      <c r="X95" s="89"/>
      <c r="Y95" s="89"/>
      <c r="Z95" s="89"/>
      <c r="AA95" s="79" t="s">
        <v>480</v>
      </c>
      <c r="AB95" s="79" t="s">
        <v>479</v>
      </c>
      <c r="AC95" s="79" t="s">
        <v>481</v>
      </c>
      <c r="AD95" s="90"/>
      <c r="AE95" s="71"/>
      <c r="AF95" s="71"/>
      <c r="AG95" s="71"/>
      <c r="AH95" s="71"/>
      <c r="AI95" s="71"/>
      <c r="AJ95" s="71"/>
    </row>
    <row r="96" spans="1:36" ht="32.25" customHeight="1" x14ac:dyDescent="0.25">
      <c r="B96" s="203">
        <v>10</v>
      </c>
      <c r="C96" s="213" t="s">
        <v>262</v>
      </c>
      <c r="D96" s="214"/>
      <c r="E96" s="214"/>
      <c r="F96" s="214"/>
      <c r="G96" s="214"/>
      <c r="H96" s="214"/>
      <c r="I96" s="214"/>
      <c r="J96" s="214"/>
      <c r="K96" s="214"/>
      <c r="L96" s="214"/>
      <c r="M96" s="214"/>
      <c r="N96" s="214"/>
      <c r="O96" s="214"/>
      <c r="P96" s="214"/>
      <c r="Q96" s="214"/>
      <c r="R96" s="214"/>
      <c r="S96" s="214"/>
      <c r="T96" s="214"/>
      <c r="U96" s="214"/>
      <c r="V96" s="214"/>
      <c r="W96" s="214"/>
      <c r="X96" s="214"/>
      <c r="Y96" s="214"/>
      <c r="Z96" s="214"/>
      <c r="AA96" s="214"/>
      <c r="AB96" s="214"/>
      <c r="AC96" s="214"/>
      <c r="AD96" s="90"/>
      <c r="AE96" s="71"/>
      <c r="AF96" s="71"/>
      <c r="AG96" s="71"/>
      <c r="AH96" s="71"/>
      <c r="AI96" s="71"/>
      <c r="AJ96" s="71"/>
    </row>
    <row r="97" spans="2:36" ht="42" customHeight="1" x14ac:dyDescent="0.25">
      <c r="B97" s="222"/>
      <c r="C97" s="185" t="s">
        <v>16</v>
      </c>
      <c r="D97" s="198" t="s">
        <v>54</v>
      </c>
      <c r="E97" s="199"/>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221"/>
      <c r="AD97" s="90"/>
      <c r="AE97" s="71"/>
      <c r="AF97" s="71"/>
      <c r="AG97" s="71"/>
      <c r="AH97" s="71"/>
      <c r="AI97" s="71"/>
      <c r="AJ97" s="71"/>
    </row>
    <row r="98" spans="2:36" s="23" customFormat="1" ht="30.75" customHeight="1" x14ac:dyDescent="0.25">
      <c r="B98" s="204"/>
      <c r="C98" s="219" t="s">
        <v>274</v>
      </c>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190"/>
      <c r="AE98" s="95"/>
      <c r="AF98" s="95"/>
      <c r="AG98" s="95"/>
      <c r="AH98" s="95"/>
      <c r="AI98" s="95"/>
      <c r="AJ98" s="95"/>
    </row>
    <row r="99" spans="2:36" ht="103.5" customHeight="1" x14ac:dyDescent="0.25">
      <c r="B99" s="96">
        <v>72</v>
      </c>
      <c r="C99" s="78" t="s">
        <v>508</v>
      </c>
      <c r="D99" s="84" t="s">
        <v>87</v>
      </c>
      <c r="E99" s="85"/>
      <c r="F99" s="85"/>
      <c r="G99" s="85"/>
      <c r="H99" s="85"/>
      <c r="I99" s="84"/>
      <c r="J99" s="80" t="s">
        <v>168</v>
      </c>
      <c r="K99" s="84" t="s">
        <v>29</v>
      </c>
      <c r="L99" s="84">
        <v>2</v>
      </c>
      <c r="M99" s="84">
        <v>3</v>
      </c>
      <c r="N99" s="82" t="s">
        <v>509</v>
      </c>
      <c r="O99" s="84" t="s">
        <v>880</v>
      </c>
      <c r="P99" s="84"/>
      <c r="Q99" s="84"/>
      <c r="R99" s="84"/>
      <c r="S99" s="84"/>
      <c r="T99" s="187"/>
      <c r="U99" s="187"/>
      <c r="V99" s="187"/>
      <c r="W99" s="187"/>
      <c r="X99" s="187"/>
      <c r="Y99" s="187"/>
      <c r="Z99" s="187"/>
      <c r="AA99" s="84" t="s">
        <v>854</v>
      </c>
      <c r="AB99" s="84" t="s">
        <v>191</v>
      </c>
      <c r="AC99" s="84" t="s">
        <v>192</v>
      </c>
      <c r="AD99" s="90"/>
      <c r="AE99" s="71"/>
      <c r="AF99" s="71"/>
      <c r="AG99" s="71"/>
      <c r="AH99" s="71"/>
      <c r="AI99" s="71"/>
      <c r="AJ99" s="71"/>
    </row>
    <row r="100" spans="2:36" ht="132" customHeight="1" x14ac:dyDescent="0.25">
      <c r="B100" s="96">
        <v>73</v>
      </c>
      <c r="C100" s="73" t="s">
        <v>855</v>
      </c>
      <c r="D100" s="79" t="s">
        <v>28</v>
      </c>
      <c r="E100" s="69"/>
      <c r="F100" s="69"/>
      <c r="G100" s="69"/>
      <c r="H100" s="69"/>
      <c r="I100" s="70"/>
      <c r="J100" s="80" t="s">
        <v>169</v>
      </c>
      <c r="K100" s="79" t="s">
        <v>605</v>
      </c>
      <c r="L100" s="79">
        <v>2</v>
      </c>
      <c r="M100" s="70">
        <v>3</v>
      </c>
      <c r="N100" s="82" t="s">
        <v>285</v>
      </c>
      <c r="O100" s="79" t="s">
        <v>856</v>
      </c>
      <c r="P100" s="79"/>
      <c r="Q100" s="79"/>
      <c r="R100" s="79"/>
      <c r="S100" s="79"/>
      <c r="T100" s="89"/>
      <c r="U100" s="89"/>
      <c r="V100" s="89"/>
      <c r="W100" s="89"/>
      <c r="X100" s="89"/>
      <c r="Y100" s="89"/>
      <c r="Z100" s="89"/>
      <c r="AA100" s="79" t="s">
        <v>193</v>
      </c>
      <c r="AB100" s="79" t="s">
        <v>857</v>
      </c>
      <c r="AC100" s="79" t="s">
        <v>194</v>
      </c>
      <c r="AD100" s="90"/>
      <c r="AE100" s="71"/>
      <c r="AF100" s="71"/>
      <c r="AG100" s="71"/>
      <c r="AH100" s="71"/>
      <c r="AI100" s="71"/>
      <c r="AJ100" s="71"/>
    </row>
    <row r="101" spans="2:36" ht="126" x14ac:dyDescent="0.25">
      <c r="B101" s="96">
        <v>74</v>
      </c>
      <c r="C101" s="104" t="s">
        <v>858</v>
      </c>
      <c r="D101" s="105" t="s">
        <v>878</v>
      </c>
      <c r="E101" s="85"/>
      <c r="F101" s="85"/>
      <c r="G101" s="85"/>
      <c r="H101" s="85"/>
      <c r="I101" s="85"/>
      <c r="J101" s="80" t="s">
        <v>170</v>
      </c>
      <c r="K101" s="84" t="s">
        <v>604</v>
      </c>
      <c r="L101" s="84">
        <v>2</v>
      </c>
      <c r="M101" s="84">
        <v>3</v>
      </c>
      <c r="N101" s="82" t="s">
        <v>510</v>
      </c>
      <c r="O101" s="106" t="s">
        <v>992</v>
      </c>
      <c r="P101" s="84"/>
      <c r="Q101" s="84"/>
      <c r="R101" s="84"/>
      <c r="S101" s="84"/>
      <c r="T101" s="187"/>
      <c r="U101" s="187"/>
      <c r="V101" s="187"/>
      <c r="W101" s="187"/>
      <c r="X101" s="187"/>
      <c r="Y101" s="187"/>
      <c r="Z101" s="187"/>
      <c r="AA101" s="84" t="s">
        <v>859</v>
      </c>
      <c r="AB101" s="84" t="s">
        <v>860</v>
      </c>
      <c r="AC101" s="84" t="s">
        <v>195</v>
      </c>
      <c r="AD101" s="90"/>
      <c r="AE101" s="71"/>
      <c r="AF101" s="71"/>
      <c r="AG101" s="71"/>
      <c r="AH101" s="71"/>
      <c r="AI101" s="71"/>
      <c r="AJ101" s="71"/>
    </row>
    <row r="102" spans="2:36" ht="129.75" customHeight="1" x14ac:dyDescent="0.25">
      <c r="B102" s="96">
        <v>75</v>
      </c>
      <c r="C102" s="79" t="s">
        <v>347</v>
      </c>
      <c r="D102" s="79" t="s">
        <v>482</v>
      </c>
      <c r="E102" s="182"/>
      <c r="F102" s="182"/>
      <c r="G102" s="182"/>
      <c r="H102" s="182"/>
      <c r="I102" s="182"/>
      <c r="J102" s="80" t="s">
        <v>346</v>
      </c>
      <c r="K102" s="79" t="s">
        <v>483</v>
      </c>
      <c r="L102" s="79">
        <v>2</v>
      </c>
      <c r="M102" s="79">
        <v>3</v>
      </c>
      <c r="N102" s="82" t="s">
        <v>510</v>
      </c>
      <c r="O102" s="79" t="s">
        <v>879</v>
      </c>
      <c r="P102" s="79"/>
      <c r="Q102" s="79"/>
      <c r="R102" s="79"/>
      <c r="S102" s="79"/>
      <c r="T102" s="89"/>
      <c r="U102" s="89"/>
      <c r="V102" s="89"/>
      <c r="W102" s="89"/>
      <c r="X102" s="89"/>
      <c r="Y102" s="89"/>
      <c r="Z102" s="89"/>
      <c r="AA102" s="79" t="s">
        <v>484</v>
      </c>
      <c r="AB102" s="79" t="s">
        <v>404</v>
      </c>
      <c r="AC102" s="79"/>
      <c r="AD102" s="90"/>
      <c r="AE102" s="71"/>
      <c r="AF102" s="71"/>
      <c r="AG102" s="71"/>
      <c r="AH102" s="71"/>
      <c r="AI102" s="71"/>
      <c r="AJ102" s="71"/>
    </row>
    <row r="103" spans="2:36" ht="76.5" customHeight="1" x14ac:dyDescent="0.25">
      <c r="B103" s="96">
        <v>76</v>
      </c>
      <c r="C103" s="78" t="s">
        <v>861</v>
      </c>
      <c r="D103" s="84" t="s">
        <v>862</v>
      </c>
      <c r="E103" s="85"/>
      <c r="F103" s="85"/>
      <c r="G103" s="85"/>
      <c r="H103" s="85"/>
      <c r="I103" s="85"/>
      <c r="J103" s="80" t="s">
        <v>494</v>
      </c>
      <c r="K103" s="84" t="s">
        <v>908</v>
      </c>
      <c r="L103" s="84">
        <v>3</v>
      </c>
      <c r="M103" s="84">
        <v>2</v>
      </c>
      <c r="N103" s="82" t="s">
        <v>510</v>
      </c>
      <c r="O103" s="84" t="s">
        <v>486</v>
      </c>
      <c r="P103" s="84"/>
      <c r="Q103" s="84"/>
      <c r="R103" s="84"/>
      <c r="S103" s="84"/>
      <c r="T103" s="187"/>
      <c r="U103" s="187"/>
      <c r="V103" s="187"/>
      <c r="W103" s="187"/>
      <c r="X103" s="187"/>
      <c r="Y103" s="187"/>
      <c r="Z103" s="187"/>
      <c r="AA103" s="84" t="s">
        <v>863</v>
      </c>
      <c r="AB103" s="84" t="s">
        <v>191</v>
      </c>
      <c r="AC103" s="84" t="s">
        <v>487</v>
      </c>
      <c r="AD103" s="90"/>
      <c r="AE103" s="71"/>
      <c r="AF103" s="71"/>
      <c r="AG103" s="71"/>
      <c r="AH103" s="71"/>
      <c r="AI103" s="71"/>
      <c r="AJ103" s="71"/>
    </row>
    <row r="104" spans="2:36" ht="137.25" customHeight="1" x14ac:dyDescent="0.25">
      <c r="B104" s="96">
        <v>77</v>
      </c>
      <c r="C104" s="78" t="s">
        <v>488</v>
      </c>
      <c r="D104" s="84" t="s">
        <v>864</v>
      </c>
      <c r="E104" s="85"/>
      <c r="F104" s="85"/>
      <c r="G104" s="85"/>
      <c r="H104" s="85"/>
      <c r="I104" s="85"/>
      <c r="J104" s="80" t="s">
        <v>171</v>
      </c>
      <c r="K104" s="84" t="s">
        <v>909</v>
      </c>
      <c r="L104" s="84">
        <v>2</v>
      </c>
      <c r="M104" s="84">
        <v>3</v>
      </c>
      <c r="N104" s="82" t="s">
        <v>511</v>
      </c>
      <c r="O104" s="84" t="s">
        <v>865</v>
      </c>
      <c r="P104" s="84"/>
      <c r="Q104" s="84"/>
      <c r="R104" s="84"/>
      <c r="S104" s="84"/>
      <c r="T104" s="187"/>
      <c r="U104" s="187"/>
      <c r="V104" s="187"/>
      <c r="W104" s="187"/>
      <c r="X104" s="187"/>
      <c r="Y104" s="187"/>
      <c r="Z104" s="187"/>
      <c r="AA104" s="84" t="s">
        <v>490</v>
      </c>
      <c r="AB104" s="84" t="s">
        <v>860</v>
      </c>
      <c r="AC104" s="84" t="s">
        <v>489</v>
      </c>
      <c r="AD104" s="90"/>
      <c r="AE104" s="71"/>
      <c r="AF104" s="71"/>
      <c r="AG104" s="71"/>
      <c r="AH104" s="71"/>
      <c r="AI104" s="71"/>
      <c r="AJ104" s="71"/>
    </row>
    <row r="105" spans="2:36" ht="150" customHeight="1" x14ac:dyDescent="0.25">
      <c r="B105" s="96">
        <v>78</v>
      </c>
      <c r="C105" s="87" t="s">
        <v>491</v>
      </c>
      <c r="D105" s="79" t="s">
        <v>866</v>
      </c>
      <c r="E105" s="69"/>
      <c r="F105" s="69"/>
      <c r="G105" s="69"/>
      <c r="H105" s="69"/>
      <c r="I105" s="69"/>
      <c r="J105" s="80" t="s">
        <v>172</v>
      </c>
      <c r="K105" s="79" t="s">
        <v>492</v>
      </c>
      <c r="L105" s="79">
        <v>1</v>
      </c>
      <c r="M105" s="79">
        <v>4</v>
      </c>
      <c r="N105" s="83" t="s">
        <v>512</v>
      </c>
      <c r="O105" s="84" t="s">
        <v>867</v>
      </c>
      <c r="P105" s="84"/>
      <c r="Q105" s="84"/>
      <c r="R105" s="84"/>
      <c r="S105" s="84"/>
      <c r="T105" s="89"/>
      <c r="U105" s="89"/>
      <c r="V105" s="89"/>
      <c r="W105" s="89"/>
      <c r="X105" s="89"/>
      <c r="Y105" s="89"/>
      <c r="Z105" s="89"/>
      <c r="AA105" s="79" t="s">
        <v>868</v>
      </c>
      <c r="AB105" s="84" t="s">
        <v>485</v>
      </c>
      <c r="AC105" s="79"/>
      <c r="AD105" s="90"/>
      <c r="AE105" s="71"/>
      <c r="AF105" s="71"/>
      <c r="AG105" s="71"/>
      <c r="AH105" s="71"/>
      <c r="AI105" s="71"/>
      <c r="AJ105" s="71"/>
    </row>
    <row r="106" spans="2:36" ht="90" x14ac:dyDescent="0.25">
      <c r="B106" s="96">
        <v>79</v>
      </c>
      <c r="C106" s="105" t="s">
        <v>869</v>
      </c>
      <c r="D106" s="105" t="s">
        <v>910</v>
      </c>
      <c r="E106" s="96"/>
      <c r="F106" s="96"/>
      <c r="G106" s="96"/>
      <c r="H106" s="96"/>
      <c r="I106" s="96"/>
      <c r="J106" s="97" t="s">
        <v>870</v>
      </c>
      <c r="K106" s="105" t="s">
        <v>905</v>
      </c>
      <c r="L106" s="84">
        <v>1</v>
      </c>
      <c r="M106" s="84">
        <v>4</v>
      </c>
      <c r="N106" s="83" t="s">
        <v>904</v>
      </c>
      <c r="O106" s="106" t="s">
        <v>906</v>
      </c>
      <c r="P106" s="84"/>
      <c r="Q106" s="84"/>
      <c r="R106" s="84"/>
      <c r="S106" s="84"/>
      <c r="T106" s="187"/>
      <c r="U106" s="187"/>
      <c r="V106" s="187"/>
      <c r="W106" s="187"/>
      <c r="X106" s="187"/>
      <c r="Y106" s="187"/>
      <c r="Z106" s="187"/>
      <c r="AA106" s="84" t="s">
        <v>871</v>
      </c>
      <c r="AB106" s="84" t="s">
        <v>485</v>
      </c>
      <c r="AC106" s="84" t="s">
        <v>195</v>
      </c>
      <c r="AD106" s="90"/>
      <c r="AE106" s="71"/>
      <c r="AF106" s="71"/>
      <c r="AG106" s="71"/>
      <c r="AH106" s="71"/>
      <c r="AI106" s="71"/>
      <c r="AJ106" s="71"/>
    </row>
    <row r="107" spans="2:36" ht="150" customHeight="1" x14ac:dyDescent="0.25">
      <c r="B107" s="96">
        <v>80</v>
      </c>
      <c r="C107" s="78" t="s">
        <v>872</v>
      </c>
      <c r="D107" s="84" t="s">
        <v>873</v>
      </c>
      <c r="E107" s="85"/>
      <c r="F107" s="85"/>
      <c r="G107" s="85"/>
      <c r="H107" s="85"/>
      <c r="I107" s="85"/>
      <c r="J107" s="80" t="s">
        <v>265</v>
      </c>
      <c r="K107" s="84" t="s">
        <v>874</v>
      </c>
      <c r="L107" s="84">
        <v>2</v>
      </c>
      <c r="M107" s="84">
        <v>3</v>
      </c>
      <c r="N107" s="82" t="s">
        <v>513</v>
      </c>
      <c r="O107" s="84" t="s">
        <v>497</v>
      </c>
      <c r="P107" s="84"/>
      <c r="Q107" s="84"/>
      <c r="R107" s="84"/>
      <c r="S107" s="84"/>
      <c r="T107" s="187"/>
      <c r="U107" s="187"/>
      <c r="V107" s="187"/>
      <c r="W107" s="187"/>
      <c r="X107" s="187"/>
      <c r="Y107" s="187"/>
      <c r="Z107" s="187"/>
      <c r="AA107" s="84" t="s">
        <v>495</v>
      </c>
      <c r="AB107" s="84" t="s">
        <v>100</v>
      </c>
      <c r="AC107" s="84" t="s">
        <v>496</v>
      </c>
      <c r="AD107" s="90"/>
      <c r="AE107" s="71"/>
      <c r="AF107" s="71"/>
      <c r="AG107" s="71"/>
      <c r="AH107" s="71"/>
      <c r="AI107" s="71"/>
      <c r="AJ107" s="71"/>
    </row>
    <row r="108" spans="2:36" ht="198" x14ac:dyDescent="0.25">
      <c r="B108" s="96">
        <v>81</v>
      </c>
      <c r="C108" s="87" t="s">
        <v>875</v>
      </c>
      <c r="D108" s="79" t="s">
        <v>89</v>
      </c>
      <c r="E108" s="69"/>
      <c r="F108" s="69"/>
      <c r="G108" s="69"/>
      <c r="H108" s="69"/>
      <c r="I108" s="69"/>
      <c r="J108" s="80" t="s">
        <v>498</v>
      </c>
      <c r="K108" s="79" t="s">
        <v>88</v>
      </c>
      <c r="L108" s="79">
        <v>2</v>
      </c>
      <c r="M108" s="79">
        <v>4</v>
      </c>
      <c r="N108" s="83" t="s">
        <v>631</v>
      </c>
      <c r="O108" s="84" t="s">
        <v>499</v>
      </c>
      <c r="P108" s="84"/>
      <c r="Q108" s="84"/>
      <c r="R108" s="84"/>
      <c r="S108" s="84"/>
      <c r="T108" s="89"/>
      <c r="U108" s="89"/>
      <c r="V108" s="89"/>
      <c r="W108" s="89"/>
      <c r="X108" s="89"/>
      <c r="Y108" s="89"/>
      <c r="Z108" s="89"/>
      <c r="AA108" s="79" t="s">
        <v>500</v>
      </c>
      <c r="AB108" s="79" t="s">
        <v>493</v>
      </c>
      <c r="AC108" s="79" t="s">
        <v>501</v>
      </c>
      <c r="AD108" s="90"/>
      <c r="AE108" s="71"/>
      <c r="AF108" s="71"/>
      <c r="AG108" s="71"/>
      <c r="AH108" s="71"/>
      <c r="AI108" s="71"/>
      <c r="AJ108" s="71"/>
    </row>
    <row r="109" spans="2:36" ht="114.75" customHeight="1" x14ac:dyDescent="0.25">
      <c r="B109" s="96">
        <v>82</v>
      </c>
      <c r="C109" s="78" t="s">
        <v>549</v>
      </c>
      <c r="D109" s="84" t="s">
        <v>550</v>
      </c>
      <c r="E109" s="84"/>
      <c r="F109" s="84"/>
      <c r="G109" s="84"/>
      <c r="H109" s="84"/>
      <c r="I109" s="84"/>
      <c r="J109" s="80" t="s">
        <v>548</v>
      </c>
      <c r="K109" s="84" t="s">
        <v>876</v>
      </c>
      <c r="L109" s="84">
        <v>2</v>
      </c>
      <c r="M109" s="84">
        <v>3</v>
      </c>
      <c r="N109" s="82" t="s">
        <v>612</v>
      </c>
      <c r="O109" s="84" t="s">
        <v>877</v>
      </c>
      <c r="P109" s="84"/>
      <c r="Q109" s="84"/>
      <c r="R109" s="84"/>
      <c r="S109" s="84"/>
      <c r="T109" s="84"/>
      <c r="U109" s="84"/>
      <c r="V109" s="84"/>
      <c r="W109" s="84"/>
      <c r="X109" s="84"/>
      <c r="Y109" s="84"/>
      <c r="Z109" s="84"/>
      <c r="AA109" s="84" t="s">
        <v>553</v>
      </c>
      <c r="AB109" s="84" t="s">
        <v>551</v>
      </c>
      <c r="AC109" s="84" t="s">
        <v>552</v>
      </c>
      <c r="AD109" s="90"/>
      <c r="AE109" s="71"/>
      <c r="AF109" s="71"/>
      <c r="AG109" s="71"/>
      <c r="AH109" s="71"/>
      <c r="AI109" s="71"/>
      <c r="AJ109" s="71"/>
    </row>
    <row r="110" spans="2:36" s="23" customFormat="1" ht="18" x14ac:dyDescent="0.25">
      <c r="B110" s="217"/>
      <c r="C110" s="213" t="s">
        <v>262</v>
      </c>
      <c r="D110" s="214"/>
      <c r="E110" s="214"/>
      <c r="F110" s="214"/>
      <c r="G110" s="214"/>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190"/>
      <c r="AE110" s="95"/>
      <c r="AF110" s="95"/>
      <c r="AG110" s="95"/>
      <c r="AH110" s="95"/>
      <c r="AI110" s="95"/>
      <c r="AJ110" s="95"/>
    </row>
    <row r="111" spans="2:36" s="23" customFormat="1" ht="18" x14ac:dyDescent="0.25">
      <c r="B111" s="218"/>
      <c r="C111" s="219" t="s">
        <v>263</v>
      </c>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190"/>
      <c r="AE111" s="95"/>
      <c r="AF111" s="95"/>
      <c r="AG111" s="95"/>
      <c r="AH111" s="95"/>
      <c r="AI111" s="95"/>
      <c r="AJ111" s="95"/>
    </row>
    <row r="112" spans="2:36" s="32" customFormat="1" ht="126" x14ac:dyDescent="0.25">
      <c r="B112" s="101">
        <v>83</v>
      </c>
      <c r="C112" s="79" t="s">
        <v>762</v>
      </c>
      <c r="D112" s="79" t="s">
        <v>763</v>
      </c>
      <c r="E112" s="182" t="s">
        <v>739</v>
      </c>
      <c r="F112" s="182"/>
      <c r="G112" s="182"/>
      <c r="H112" s="182"/>
      <c r="I112" s="182"/>
      <c r="J112" s="80" t="s">
        <v>761</v>
      </c>
      <c r="K112" s="79" t="s">
        <v>766</v>
      </c>
      <c r="L112" s="79">
        <v>2</v>
      </c>
      <c r="M112" s="79">
        <v>2</v>
      </c>
      <c r="N112" s="91" t="s">
        <v>907</v>
      </c>
      <c r="O112" s="79" t="s">
        <v>764</v>
      </c>
      <c r="P112" s="89"/>
      <c r="Q112" s="89"/>
      <c r="R112" s="89"/>
      <c r="S112" s="89"/>
      <c r="T112" s="89"/>
      <c r="U112" s="89"/>
      <c r="V112" s="89"/>
      <c r="W112" s="89"/>
      <c r="X112" s="89"/>
      <c r="Y112" s="89"/>
      <c r="Z112" s="89"/>
      <c r="AA112" s="79" t="s">
        <v>839</v>
      </c>
      <c r="AB112" s="79" t="s">
        <v>840</v>
      </c>
      <c r="AC112" s="79" t="s">
        <v>765</v>
      </c>
      <c r="AD112" s="190"/>
      <c r="AE112" s="95"/>
      <c r="AF112" s="95"/>
      <c r="AG112" s="95"/>
      <c r="AH112" s="95"/>
      <c r="AI112" s="95"/>
      <c r="AJ112" s="95"/>
    </row>
    <row r="113" spans="2:36" s="32" customFormat="1" ht="151.5" customHeight="1" x14ac:dyDescent="0.25">
      <c r="B113" s="101">
        <v>84</v>
      </c>
      <c r="C113" s="73" t="s">
        <v>841</v>
      </c>
      <c r="D113" s="79" t="s">
        <v>842</v>
      </c>
      <c r="E113" s="69" t="s">
        <v>739</v>
      </c>
      <c r="F113" s="69"/>
      <c r="G113" s="69"/>
      <c r="H113" s="69"/>
      <c r="I113" s="69"/>
      <c r="J113" s="80" t="s">
        <v>266</v>
      </c>
      <c r="K113" s="79" t="s">
        <v>843</v>
      </c>
      <c r="L113" s="79">
        <v>2</v>
      </c>
      <c r="M113" s="79">
        <v>4</v>
      </c>
      <c r="N113" s="83" t="s">
        <v>632</v>
      </c>
      <c r="O113" s="79" t="s">
        <v>844</v>
      </c>
      <c r="P113" s="79"/>
      <c r="Q113" s="79"/>
      <c r="R113" s="79"/>
      <c r="S113" s="79"/>
      <c r="T113" s="89"/>
      <c r="U113" s="89"/>
      <c r="V113" s="89"/>
      <c r="W113" s="89"/>
      <c r="X113" s="89"/>
      <c r="Y113" s="89"/>
      <c r="Z113" s="89"/>
      <c r="AA113" s="79" t="s">
        <v>845</v>
      </c>
      <c r="AB113" s="79" t="s">
        <v>191</v>
      </c>
      <c r="AC113" s="79" t="s">
        <v>554</v>
      </c>
      <c r="AD113" s="190"/>
      <c r="AE113" s="95"/>
      <c r="AF113" s="95"/>
      <c r="AG113" s="95"/>
      <c r="AH113" s="95"/>
      <c r="AI113" s="95"/>
      <c r="AJ113" s="95"/>
    </row>
    <row r="114" spans="2:36" s="23" customFormat="1" ht="38.25" customHeight="1" x14ac:dyDescent="0.25">
      <c r="B114" s="217"/>
      <c r="C114" s="213" t="s">
        <v>262</v>
      </c>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190"/>
      <c r="AE114" s="95"/>
      <c r="AF114" s="95"/>
      <c r="AG114" s="95"/>
      <c r="AH114" s="95"/>
      <c r="AI114" s="95"/>
      <c r="AJ114" s="95"/>
    </row>
    <row r="115" spans="2:36" s="23" customFormat="1" ht="32.25" customHeight="1" x14ac:dyDescent="0.25">
      <c r="B115" s="218"/>
      <c r="C115" s="219" t="s">
        <v>264</v>
      </c>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190"/>
      <c r="AE115" s="95"/>
      <c r="AF115" s="95"/>
      <c r="AG115" s="95"/>
      <c r="AH115" s="95"/>
      <c r="AI115" s="95"/>
      <c r="AJ115" s="95"/>
    </row>
    <row r="116" spans="2:36" ht="230.25" customHeight="1" x14ac:dyDescent="0.25">
      <c r="B116" s="101">
        <v>85</v>
      </c>
      <c r="C116" s="79" t="s">
        <v>240</v>
      </c>
      <c r="D116" s="79" t="s">
        <v>555</v>
      </c>
      <c r="E116" s="182" t="s">
        <v>739</v>
      </c>
      <c r="F116" s="182"/>
      <c r="G116" s="182"/>
      <c r="H116" s="182"/>
      <c r="I116" s="182"/>
      <c r="J116" s="81" t="s">
        <v>633</v>
      </c>
      <c r="K116" s="79" t="s">
        <v>556</v>
      </c>
      <c r="L116" s="79">
        <v>1</v>
      </c>
      <c r="M116" s="79">
        <v>4</v>
      </c>
      <c r="N116" s="83" t="s">
        <v>634</v>
      </c>
      <c r="O116" s="79" t="s">
        <v>561</v>
      </c>
      <c r="P116" s="79"/>
      <c r="Q116" s="79"/>
      <c r="R116" s="79"/>
      <c r="S116" s="79"/>
      <c r="T116" s="89"/>
      <c r="U116" s="89"/>
      <c r="V116" s="89"/>
      <c r="W116" s="89"/>
      <c r="X116" s="89"/>
      <c r="Y116" s="89"/>
      <c r="Z116" s="89"/>
      <c r="AA116" s="79" t="s">
        <v>557</v>
      </c>
      <c r="AB116" s="79" t="s">
        <v>558</v>
      </c>
      <c r="AC116" s="79" t="s">
        <v>559</v>
      </c>
      <c r="AD116" s="90"/>
      <c r="AE116" s="71"/>
      <c r="AF116" s="71"/>
      <c r="AG116" s="71"/>
      <c r="AH116" s="71"/>
      <c r="AI116" s="71"/>
      <c r="AJ116" s="71"/>
    </row>
    <row r="117" spans="2:36" ht="155.25" customHeight="1" x14ac:dyDescent="0.25">
      <c r="B117" s="101">
        <v>86</v>
      </c>
      <c r="C117" s="79" t="s">
        <v>564</v>
      </c>
      <c r="D117" s="79" t="s">
        <v>562</v>
      </c>
      <c r="E117" s="182" t="s">
        <v>739</v>
      </c>
      <c r="F117" s="182"/>
      <c r="G117" s="182"/>
      <c r="H117" s="182"/>
      <c r="I117" s="182"/>
      <c r="J117" s="81" t="s">
        <v>560</v>
      </c>
      <c r="K117" s="79" t="s">
        <v>563</v>
      </c>
      <c r="L117" s="79">
        <v>3</v>
      </c>
      <c r="M117" s="79">
        <v>3</v>
      </c>
      <c r="N117" s="83" t="s">
        <v>270</v>
      </c>
      <c r="O117" s="79" t="s">
        <v>757</v>
      </c>
      <c r="P117" s="89"/>
      <c r="Q117" s="89"/>
      <c r="R117" s="89"/>
      <c r="S117" s="89"/>
      <c r="T117" s="89"/>
      <c r="U117" s="89"/>
      <c r="V117" s="89"/>
      <c r="W117" s="89"/>
      <c r="X117" s="89"/>
      <c r="Y117" s="89"/>
      <c r="Z117" s="89"/>
      <c r="AA117" s="79" t="s">
        <v>758</v>
      </c>
      <c r="AB117" s="89" t="s">
        <v>759</v>
      </c>
      <c r="AC117" s="79" t="s">
        <v>760</v>
      </c>
      <c r="AD117" s="90"/>
      <c r="AE117" s="71"/>
      <c r="AF117" s="71"/>
      <c r="AG117" s="71"/>
      <c r="AH117" s="71"/>
      <c r="AI117" s="71"/>
      <c r="AJ117" s="71"/>
    </row>
    <row r="118" spans="2:36" ht="135.75" customHeight="1" x14ac:dyDescent="0.25">
      <c r="B118" s="101">
        <v>87</v>
      </c>
      <c r="C118" s="79" t="s">
        <v>567</v>
      </c>
      <c r="D118" s="79" t="s">
        <v>514</v>
      </c>
      <c r="E118" s="182" t="s">
        <v>739</v>
      </c>
      <c r="F118" s="182"/>
      <c r="G118" s="182"/>
      <c r="H118" s="182"/>
      <c r="I118" s="182"/>
      <c r="J118" s="81" t="s">
        <v>565</v>
      </c>
      <c r="K118" s="79" t="s">
        <v>566</v>
      </c>
      <c r="L118" s="79">
        <v>2</v>
      </c>
      <c r="M118" s="79">
        <v>2</v>
      </c>
      <c r="N118" s="91" t="s">
        <v>617</v>
      </c>
      <c r="O118" s="79" t="s">
        <v>757</v>
      </c>
      <c r="P118" s="89"/>
      <c r="Q118" s="89"/>
      <c r="R118" s="89"/>
      <c r="S118" s="89"/>
      <c r="T118" s="89"/>
      <c r="U118" s="89"/>
      <c r="V118" s="89"/>
      <c r="W118" s="89"/>
      <c r="X118" s="89"/>
      <c r="Y118" s="89"/>
      <c r="Z118" s="89"/>
      <c r="AA118" s="79" t="s">
        <v>336</v>
      </c>
      <c r="AB118" s="79" t="s">
        <v>759</v>
      </c>
      <c r="AC118" s="79" t="s">
        <v>760</v>
      </c>
      <c r="AD118" s="90"/>
      <c r="AE118" s="71"/>
      <c r="AF118" s="71"/>
      <c r="AG118" s="71"/>
      <c r="AH118" s="71"/>
      <c r="AI118" s="71"/>
      <c r="AJ118" s="71"/>
    </row>
    <row r="119" spans="2:36" s="23" customFormat="1" ht="183.75" customHeight="1" x14ac:dyDescent="0.25">
      <c r="B119" s="101">
        <v>88</v>
      </c>
      <c r="C119" s="70" t="s">
        <v>343</v>
      </c>
      <c r="D119" s="70" t="s">
        <v>342</v>
      </c>
      <c r="E119" s="69" t="s">
        <v>739</v>
      </c>
      <c r="F119" s="69"/>
      <c r="G119" s="69"/>
      <c r="H119" s="69"/>
      <c r="I119" s="69"/>
      <c r="J119" s="69" t="s">
        <v>568</v>
      </c>
      <c r="K119" s="70" t="s">
        <v>344</v>
      </c>
      <c r="L119" s="79">
        <v>1</v>
      </c>
      <c r="M119" s="79">
        <v>1</v>
      </c>
      <c r="N119" s="91" t="s">
        <v>506</v>
      </c>
      <c r="O119" s="70" t="s">
        <v>618</v>
      </c>
      <c r="P119" s="70"/>
      <c r="Q119" s="70"/>
      <c r="R119" s="70"/>
      <c r="S119" s="70"/>
      <c r="T119" s="70"/>
      <c r="U119" s="70"/>
      <c r="V119" s="70"/>
      <c r="W119" s="70"/>
      <c r="X119" s="70"/>
      <c r="Y119" s="70"/>
      <c r="Z119" s="70"/>
      <c r="AA119" s="70" t="s">
        <v>345</v>
      </c>
      <c r="AB119" s="70" t="s">
        <v>569</v>
      </c>
      <c r="AC119" s="70" t="s">
        <v>570</v>
      </c>
      <c r="AD119" s="190"/>
      <c r="AE119" s="95"/>
      <c r="AF119" s="95"/>
      <c r="AG119" s="95"/>
      <c r="AH119" s="95"/>
      <c r="AI119" s="95"/>
      <c r="AJ119" s="95"/>
    </row>
    <row r="120" spans="2:36" ht="33" customHeight="1" x14ac:dyDescent="0.25">
      <c r="B120" s="203">
        <v>11</v>
      </c>
      <c r="C120" s="213" t="s">
        <v>55</v>
      </c>
      <c r="D120" s="214"/>
      <c r="E120" s="214"/>
      <c r="F120" s="214"/>
      <c r="G120" s="214"/>
      <c r="H120" s="214"/>
      <c r="I120" s="214"/>
      <c r="J120" s="214"/>
      <c r="K120" s="214"/>
      <c r="L120" s="214"/>
      <c r="M120" s="214"/>
      <c r="N120" s="214"/>
      <c r="O120" s="214"/>
      <c r="P120" s="214"/>
      <c r="Q120" s="214"/>
      <c r="R120" s="214"/>
      <c r="S120" s="214"/>
      <c r="T120" s="214"/>
      <c r="U120" s="214"/>
      <c r="V120" s="214"/>
      <c r="W120" s="214"/>
      <c r="X120" s="214"/>
      <c r="Y120" s="214"/>
      <c r="Z120" s="214"/>
      <c r="AA120" s="214"/>
      <c r="AB120" s="214"/>
      <c r="AC120" s="214"/>
      <c r="AD120" s="90"/>
      <c r="AE120" s="71"/>
      <c r="AF120" s="71"/>
      <c r="AG120" s="71"/>
      <c r="AH120" s="71"/>
      <c r="AI120" s="71"/>
      <c r="AJ120" s="71"/>
    </row>
    <row r="121" spans="2:36" ht="47.25" customHeight="1" x14ac:dyDescent="0.25">
      <c r="B121" s="204"/>
      <c r="C121" s="185" t="s">
        <v>16</v>
      </c>
      <c r="D121" s="198" t="s">
        <v>56</v>
      </c>
      <c r="E121" s="199"/>
      <c r="F121" s="199"/>
      <c r="G121" s="199"/>
      <c r="H121" s="199"/>
      <c r="I121" s="199"/>
      <c r="J121" s="199"/>
      <c r="K121" s="199"/>
      <c r="L121" s="199"/>
      <c r="M121" s="199"/>
      <c r="N121" s="199"/>
      <c r="O121" s="199"/>
      <c r="P121" s="199"/>
      <c r="Q121" s="199"/>
      <c r="R121" s="199"/>
      <c r="S121" s="199"/>
      <c r="T121" s="199"/>
      <c r="U121" s="199"/>
      <c r="V121" s="199"/>
      <c r="W121" s="199"/>
      <c r="X121" s="199"/>
      <c r="Y121" s="199"/>
      <c r="Z121" s="199"/>
      <c r="AA121" s="199"/>
      <c r="AB121" s="199"/>
      <c r="AC121" s="199"/>
      <c r="AD121" s="90"/>
      <c r="AE121" s="71"/>
      <c r="AF121" s="71"/>
      <c r="AG121" s="71"/>
      <c r="AH121" s="71"/>
      <c r="AI121" s="71"/>
      <c r="AJ121" s="71"/>
    </row>
    <row r="122" spans="2:36" ht="72" x14ac:dyDescent="0.25">
      <c r="B122" s="184">
        <v>89</v>
      </c>
      <c r="C122" s="70" t="s">
        <v>1075</v>
      </c>
      <c r="D122" s="70" t="s">
        <v>571</v>
      </c>
      <c r="E122" s="69" t="s">
        <v>739</v>
      </c>
      <c r="F122" s="69"/>
      <c r="G122" s="69"/>
      <c r="H122" s="69"/>
      <c r="I122" s="69"/>
      <c r="J122" s="80" t="s">
        <v>282</v>
      </c>
      <c r="K122" s="70" t="s">
        <v>572</v>
      </c>
      <c r="L122" s="70">
        <v>2</v>
      </c>
      <c r="M122" s="70">
        <v>2</v>
      </c>
      <c r="N122" s="91" t="s">
        <v>619</v>
      </c>
      <c r="O122" s="70" t="s">
        <v>573</v>
      </c>
      <c r="P122" s="70"/>
      <c r="Q122" s="70"/>
      <c r="R122" s="70"/>
      <c r="S122" s="70"/>
      <c r="T122" s="70"/>
      <c r="U122" s="70"/>
      <c r="V122" s="70"/>
      <c r="W122" s="70"/>
      <c r="X122" s="70"/>
      <c r="Y122" s="70"/>
      <c r="Z122" s="70"/>
      <c r="AA122" s="70" t="s">
        <v>574</v>
      </c>
      <c r="AB122" s="70" t="s">
        <v>575</v>
      </c>
      <c r="AC122" s="70" t="s">
        <v>576</v>
      </c>
      <c r="AD122" s="90"/>
      <c r="AE122" s="71"/>
      <c r="AF122" s="71"/>
      <c r="AG122" s="71"/>
      <c r="AH122" s="71"/>
      <c r="AI122" s="71"/>
      <c r="AJ122" s="71"/>
    </row>
    <row r="123" spans="2:36" ht="100.5" customHeight="1" x14ac:dyDescent="0.25">
      <c r="B123" s="184">
        <v>90</v>
      </c>
      <c r="C123" s="70" t="s">
        <v>578</v>
      </c>
      <c r="D123" s="70" t="s">
        <v>579</v>
      </c>
      <c r="E123" s="69" t="s">
        <v>739</v>
      </c>
      <c r="F123" s="69"/>
      <c r="G123" s="69"/>
      <c r="H123" s="69"/>
      <c r="I123" s="69"/>
      <c r="J123" s="80" t="s">
        <v>577</v>
      </c>
      <c r="K123" s="70" t="s">
        <v>580</v>
      </c>
      <c r="L123" s="70">
        <v>3</v>
      </c>
      <c r="M123" s="70">
        <v>2</v>
      </c>
      <c r="N123" s="82" t="s">
        <v>380</v>
      </c>
      <c r="O123" s="70" t="s">
        <v>581</v>
      </c>
      <c r="P123" s="70"/>
      <c r="Q123" s="70"/>
      <c r="R123" s="70"/>
      <c r="S123" s="70"/>
      <c r="T123" s="70"/>
      <c r="U123" s="70"/>
      <c r="V123" s="70"/>
      <c r="W123" s="70"/>
      <c r="X123" s="70"/>
      <c r="Y123" s="70"/>
      <c r="Z123" s="70"/>
      <c r="AA123" s="70" t="s">
        <v>582</v>
      </c>
      <c r="AB123" s="70" t="s">
        <v>404</v>
      </c>
      <c r="AC123" s="70" t="s">
        <v>583</v>
      </c>
      <c r="AD123" s="90"/>
      <c r="AE123" s="71"/>
      <c r="AF123" s="71"/>
      <c r="AG123" s="71"/>
      <c r="AH123" s="71"/>
      <c r="AI123" s="71"/>
      <c r="AJ123" s="71"/>
    </row>
    <row r="124" spans="2:36" ht="159" customHeight="1" x14ac:dyDescent="0.25">
      <c r="B124" s="184">
        <v>91</v>
      </c>
      <c r="C124" s="70" t="s">
        <v>585</v>
      </c>
      <c r="D124" s="70" t="s">
        <v>584</v>
      </c>
      <c r="E124" s="69" t="s">
        <v>739</v>
      </c>
      <c r="F124" s="69"/>
      <c r="G124" s="69"/>
      <c r="H124" s="69"/>
      <c r="I124" s="69"/>
      <c r="J124" s="80" t="s">
        <v>533</v>
      </c>
      <c r="K124" s="70" t="s">
        <v>1076</v>
      </c>
      <c r="L124" s="70">
        <v>1</v>
      </c>
      <c r="M124" s="70">
        <v>2</v>
      </c>
      <c r="N124" s="91" t="s">
        <v>620</v>
      </c>
      <c r="O124" s="70" t="s">
        <v>586</v>
      </c>
      <c r="P124" s="70"/>
      <c r="Q124" s="70"/>
      <c r="R124" s="70"/>
      <c r="S124" s="70"/>
      <c r="T124" s="70"/>
      <c r="U124" s="70"/>
      <c r="V124" s="70"/>
      <c r="W124" s="70"/>
      <c r="X124" s="70"/>
      <c r="Y124" s="70"/>
      <c r="Z124" s="70"/>
      <c r="AA124" s="70" t="s">
        <v>534</v>
      </c>
      <c r="AB124" s="70" t="s">
        <v>535</v>
      </c>
      <c r="AC124" s="70" t="s">
        <v>587</v>
      </c>
      <c r="AD124" s="90"/>
      <c r="AE124" s="71"/>
      <c r="AF124" s="71"/>
      <c r="AG124" s="71"/>
      <c r="AH124" s="71"/>
      <c r="AI124" s="71"/>
      <c r="AJ124" s="71"/>
    </row>
    <row r="125" spans="2:36" ht="27.75" customHeight="1" x14ac:dyDescent="0.25">
      <c r="B125" s="203">
        <v>12</v>
      </c>
      <c r="C125" s="213" t="s">
        <v>72</v>
      </c>
      <c r="D125" s="214"/>
      <c r="E125" s="214"/>
      <c r="F125" s="214"/>
      <c r="G125" s="214"/>
      <c r="H125" s="214"/>
      <c r="I125" s="214"/>
      <c r="J125" s="214"/>
      <c r="K125" s="214"/>
      <c r="L125" s="214"/>
      <c r="M125" s="214"/>
      <c r="N125" s="214"/>
      <c r="O125" s="214"/>
      <c r="P125" s="214"/>
      <c r="Q125" s="214"/>
      <c r="R125" s="214"/>
      <c r="S125" s="214"/>
      <c r="T125" s="214"/>
      <c r="U125" s="214"/>
      <c r="V125" s="214"/>
      <c r="W125" s="214"/>
      <c r="X125" s="214"/>
      <c r="Y125" s="214"/>
      <c r="Z125" s="214"/>
      <c r="AA125" s="214"/>
      <c r="AB125" s="214"/>
      <c r="AC125" s="214"/>
      <c r="AD125" s="90"/>
      <c r="AE125" s="71"/>
      <c r="AF125" s="71"/>
      <c r="AG125" s="71"/>
      <c r="AH125" s="71"/>
      <c r="AI125" s="71"/>
      <c r="AJ125" s="71"/>
    </row>
    <row r="126" spans="2:36" ht="34.5" customHeight="1" x14ac:dyDescent="0.25">
      <c r="B126" s="204"/>
      <c r="C126" s="185" t="s">
        <v>16</v>
      </c>
      <c r="D126" s="198" t="s">
        <v>73</v>
      </c>
      <c r="E126" s="199"/>
      <c r="F126" s="199"/>
      <c r="G126" s="199"/>
      <c r="H126" s="199"/>
      <c r="I126" s="199"/>
      <c r="J126" s="199"/>
      <c r="K126" s="199"/>
      <c r="L126" s="199"/>
      <c r="M126" s="199"/>
      <c r="N126" s="199"/>
      <c r="O126" s="199"/>
      <c r="P126" s="199"/>
      <c r="Q126" s="199"/>
      <c r="R126" s="199"/>
      <c r="S126" s="199"/>
      <c r="T126" s="199"/>
      <c r="U126" s="199"/>
      <c r="V126" s="199"/>
      <c r="W126" s="199"/>
      <c r="X126" s="199"/>
      <c r="Y126" s="199"/>
      <c r="Z126" s="199"/>
      <c r="AA126" s="199"/>
      <c r="AB126" s="199"/>
      <c r="AC126" s="199"/>
      <c r="AD126" s="90"/>
      <c r="AE126" s="71"/>
      <c r="AF126" s="71"/>
      <c r="AG126" s="71"/>
      <c r="AH126" s="71"/>
      <c r="AI126" s="71"/>
      <c r="AJ126" s="71"/>
    </row>
    <row r="127" spans="2:36" ht="222" customHeight="1" x14ac:dyDescent="0.25">
      <c r="B127" s="101">
        <v>92</v>
      </c>
      <c r="C127" s="87" t="s">
        <v>212</v>
      </c>
      <c r="D127" s="79" t="s">
        <v>74</v>
      </c>
      <c r="E127" s="182" t="s">
        <v>739</v>
      </c>
      <c r="F127" s="182"/>
      <c r="G127" s="182"/>
      <c r="H127" s="182"/>
      <c r="I127" s="182"/>
      <c r="J127" s="81" t="s">
        <v>647</v>
      </c>
      <c r="K127" s="79" t="s">
        <v>1067</v>
      </c>
      <c r="L127" s="79">
        <v>2</v>
      </c>
      <c r="M127" s="79">
        <v>1</v>
      </c>
      <c r="N127" s="91" t="s">
        <v>767</v>
      </c>
      <c r="O127" s="79" t="s">
        <v>589</v>
      </c>
      <c r="P127" s="79"/>
      <c r="Q127" s="79"/>
      <c r="R127" s="79"/>
      <c r="S127" s="79"/>
      <c r="T127" s="89"/>
      <c r="U127" s="89"/>
      <c r="V127" s="89"/>
      <c r="W127" s="89"/>
      <c r="X127" s="89"/>
      <c r="Y127" s="89"/>
      <c r="Z127" s="89"/>
      <c r="AA127" s="79" t="s">
        <v>588</v>
      </c>
      <c r="AB127" s="79" t="s">
        <v>324</v>
      </c>
      <c r="AC127" s="79" t="s">
        <v>590</v>
      </c>
      <c r="AD127" s="90"/>
      <c r="AE127" s="71"/>
      <c r="AF127" s="71"/>
      <c r="AG127" s="71"/>
      <c r="AH127" s="71"/>
      <c r="AI127" s="71"/>
      <c r="AJ127" s="71"/>
    </row>
    <row r="128" spans="2:36" ht="45" customHeight="1" x14ac:dyDescent="0.25">
      <c r="B128" s="200">
        <v>93</v>
      </c>
      <c r="C128" s="205" t="s">
        <v>591</v>
      </c>
      <c r="D128" s="205" t="s">
        <v>216</v>
      </c>
      <c r="E128" s="211" t="s">
        <v>739</v>
      </c>
      <c r="F128" s="211"/>
      <c r="G128" s="211"/>
      <c r="H128" s="211"/>
      <c r="I128" s="211"/>
      <c r="J128" s="209" t="s">
        <v>75</v>
      </c>
      <c r="K128" s="205" t="s">
        <v>217</v>
      </c>
      <c r="L128" s="205">
        <v>1</v>
      </c>
      <c r="M128" s="205">
        <v>2</v>
      </c>
      <c r="N128" s="207" t="s">
        <v>768</v>
      </c>
      <c r="O128" s="205" t="s">
        <v>614</v>
      </c>
      <c r="P128" s="215"/>
      <c r="Q128" s="215"/>
      <c r="R128" s="215"/>
      <c r="S128" s="215"/>
      <c r="T128" s="215"/>
      <c r="U128" s="215"/>
      <c r="V128" s="215"/>
      <c r="W128" s="215"/>
      <c r="X128" s="215"/>
      <c r="Y128" s="215"/>
      <c r="Z128" s="215"/>
      <c r="AA128" s="205" t="s">
        <v>613</v>
      </c>
      <c r="AB128" s="205" t="s">
        <v>592</v>
      </c>
      <c r="AC128" s="205" t="s">
        <v>593</v>
      </c>
      <c r="AD128" s="90"/>
      <c r="AE128" s="71"/>
      <c r="AF128" s="71"/>
      <c r="AG128" s="71"/>
      <c r="AH128" s="71"/>
      <c r="AI128" s="71"/>
      <c r="AJ128" s="71"/>
    </row>
    <row r="129" spans="2:36" ht="72.75" customHeight="1" x14ac:dyDescent="0.25">
      <c r="B129" s="201"/>
      <c r="C129" s="206"/>
      <c r="D129" s="206"/>
      <c r="E129" s="212"/>
      <c r="F129" s="212"/>
      <c r="G129" s="212"/>
      <c r="H129" s="212"/>
      <c r="I129" s="212"/>
      <c r="J129" s="210"/>
      <c r="K129" s="206"/>
      <c r="L129" s="206"/>
      <c r="M129" s="206"/>
      <c r="N129" s="208"/>
      <c r="O129" s="206"/>
      <c r="P129" s="216"/>
      <c r="Q129" s="216"/>
      <c r="R129" s="216"/>
      <c r="S129" s="216"/>
      <c r="T129" s="216"/>
      <c r="U129" s="216"/>
      <c r="V129" s="216"/>
      <c r="W129" s="216"/>
      <c r="X129" s="216"/>
      <c r="Y129" s="216"/>
      <c r="Z129" s="216"/>
      <c r="AA129" s="206"/>
      <c r="AB129" s="206"/>
      <c r="AC129" s="206"/>
      <c r="AD129" s="90"/>
      <c r="AE129" s="71"/>
      <c r="AF129" s="71"/>
      <c r="AG129" s="71"/>
      <c r="AH129" s="71"/>
      <c r="AI129" s="71"/>
      <c r="AJ129" s="71"/>
    </row>
    <row r="130" spans="2:36" ht="18" x14ac:dyDescent="0.25">
      <c r="B130" s="200">
        <v>94</v>
      </c>
      <c r="C130" s="265" t="s">
        <v>594</v>
      </c>
      <c r="D130" s="205" t="s">
        <v>595</v>
      </c>
      <c r="E130" s="211" t="s">
        <v>739</v>
      </c>
      <c r="F130" s="211"/>
      <c r="G130" s="211"/>
      <c r="H130" s="211"/>
      <c r="I130" s="211"/>
      <c r="J130" s="209" t="s">
        <v>76</v>
      </c>
      <c r="K130" s="205" t="s">
        <v>596</v>
      </c>
      <c r="L130" s="205">
        <v>1</v>
      </c>
      <c r="M130" s="205">
        <v>2</v>
      </c>
      <c r="N130" s="207" t="s">
        <v>768</v>
      </c>
      <c r="O130" s="205" t="s">
        <v>615</v>
      </c>
      <c r="P130" s="215"/>
      <c r="Q130" s="215"/>
      <c r="R130" s="205"/>
      <c r="S130" s="205"/>
      <c r="T130" s="215"/>
      <c r="U130" s="215"/>
      <c r="V130" s="215"/>
      <c r="W130" s="215"/>
      <c r="X130" s="215"/>
      <c r="Y130" s="215"/>
      <c r="Z130" s="215"/>
      <c r="AA130" s="205" t="s">
        <v>597</v>
      </c>
      <c r="AB130" s="205" t="s">
        <v>535</v>
      </c>
      <c r="AC130" s="205" t="s">
        <v>590</v>
      </c>
      <c r="AD130" s="90"/>
      <c r="AE130" s="71"/>
      <c r="AF130" s="71"/>
      <c r="AG130" s="71"/>
      <c r="AH130" s="71"/>
      <c r="AI130" s="71"/>
      <c r="AJ130" s="71"/>
    </row>
    <row r="131" spans="2:36" ht="147" customHeight="1" x14ac:dyDescent="0.25">
      <c r="B131" s="201"/>
      <c r="C131" s="266"/>
      <c r="D131" s="206"/>
      <c r="E131" s="212"/>
      <c r="F131" s="212"/>
      <c r="G131" s="212"/>
      <c r="H131" s="212"/>
      <c r="I131" s="212"/>
      <c r="J131" s="210"/>
      <c r="K131" s="206"/>
      <c r="L131" s="206"/>
      <c r="M131" s="206"/>
      <c r="N131" s="208"/>
      <c r="O131" s="206"/>
      <c r="P131" s="216"/>
      <c r="Q131" s="216"/>
      <c r="R131" s="206"/>
      <c r="S131" s="206"/>
      <c r="T131" s="216"/>
      <c r="U131" s="216"/>
      <c r="V131" s="216"/>
      <c r="W131" s="216"/>
      <c r="X131" s="216"/>
      <c r="Y131" s="216"/>
      <c r="Z131" s="216"/>
      <c r="AA131" s="206"/>
      <c r="AB131" s="206"/>
      <c r="AC131" s="206"/>
      <c r="AD131" s="90"/>
      <c r="AE131" s="71"/>
      <c r="AF131" s="71"/>
      <c r="AG131" s="71"/>
      <c r="AH131" s="71"/>
      <c r="AI131" s="71"/>
      <c r="AJ131" s="71"/>
    </row>
    <row r="132" spans="2:36" ht="72" x14ac:dyDescent="0.25">
      <c r="B132" s="101">
        <v>95</v>
      </c>
      <c r="C132" s="87" t="s">
        <v>654</v>
      </c>
      <c r="D132" s="79" t="s">
        <v>1068</v>
      </c>
      <c r="E132" s="182" t="s">
        <v>739</v>
      </c>
      <c r="F132" s="182"/>
      <c r="G132" s="182"/>
      <c r="H132" s="182"/>
      <c r="I132" s="182"/>
      <c r="J132" s="81" t="s">
        <v>77</v>
      </c>
      <c r="K132" s="79" t="s">
        <v>598</v>
      </c>
      <c r="L132" s="79">
        <v>2</v>
      </c>
      <c r="M132" s="79">
        <v>2</v>
      </c>
      <c r="N132" s="91" t="s">
        <v>769</v>
      </c>
      <c r="O132" s="79" t="s">
        <v>78</v>
      </c>
      <c r="P132" s="79"/>
      <c r="Q132" s="79"/>
      <c r="R132" s="79"/>
      <c r="S132" s="79"/>
      <c r="T132" s="89"/>
      <c r="U132" s="89"/>
      <c r="V132" s="89"/>
      <c r="W132" s="89"/>
      <c r="X132" s="89"/>
      <c r="Y132" s="89"/>
      <c r="Z132" s="89"/>
      <c r="AA132" s="79" t="s">
        <v>79</v>
      </c>
      <c r="AB132" s="79" t="s">
        <v>535</v>
      </c>
      <c r="AC132" s="79" t="s">
        <v>599</v>
      </c>
      <c r="AD132" s="90"/>
      <c r="AE132" s="71"/>
      <c r="AF132" s="71"/>
      <c r="AG132" s="71"/>
      <c r="AH132" s="71"/>
      <c r="AI132" s="71"/>
      <c r="AJ132" s="71"/>
    </row>
    <row r="133" spans="2:36" ht="90" x14ac:dyDescent="0.25">
      <c r="B133" s="101">
        <v>96</v>
      </c>
      <c r="C133" s="87" t="s">
        <v>600</v>
      </c>
      <c r="D133" s="179" t="s">
        <v>912</v>
      </c>
      <c r="E133" s="181" t="s">
        <v>739</v>
      </c>
      <c r="F133" s="181"/>
      <c r="G133" s="181"/>
      <c r="H133" s="181"/>
      <c r="I133" s="181"/>
      <c r="J133" s="99" t="s">
        <v>648</v>
      </c>
      <c r="K133" s="179" t="s">
        <v>601</v>
      </c>
      <c r="L133" s="179">
        <v>3</v>
      </c>
      <c r="M133" s="179">
        <v>2</v>
      </c>
      <c r="N133" s="98" t="s">
        <v>511</v>
      </c>
      <c r="O133" s="179" t="s">
        <v>913</v>
      </c>
      <c r="P133" s="179"/>
      <c r="Q133" s="179"/>
      <c r="R133" s="179"/>
      <c r="S133" s="179"/>
      <c r="T133" s="191"/>
      <c r="U133" s="191"/>
      <c r="V133" s="191"/>
      <c r="W133" s="191"/>
      <c r="X133" s="191"/>
      <c r="Y133" s="191"/>
      <c r="Z133" s="191"/>
      <c r="AA133" s="79" t="s">
        <v>602</v>
      </c>
      <c r="AB133" s="79" t="s">
        <v>535</v>
      </c>
      <c r="AC133" s="79" t="s">
        <v>649</v>
      </c>
      <c r="AD133" s="90"/>
      <c r="AE133" s="71"/>
      <c r="AF133" s="71"/>
      <c r="AG133" s="71"/>
      <c r="AH133" s="71"/>
      <c r="AI133" s="71"/>
      <c r="AJ133" s="71"/>
    </row>
    <row r="134" spans="2:36" ht="103.5" customHeight="1" x14ac:dyDescent="0.25">
      <c r="B134" s="101">
        <v>97</v>
      </c>
      <c r="C134" s="87" t="s">
        <v>650</v>
      </c>
      <c r="D134" s="179" t="s">
        <v>606</v>
      </c>
      <c r="E134" s="181" t="s">
        <v>739</v>
      </c>
      <c r="F134" s="181"/>
      <c r="G134" s="181"/>
      <c r="H134" s="181"/>
      <c r="I134" s="181"/>
      <c r="J134" s="99" t="s">
        <v>214</v>
      </c>
      <c r="K134" s="179" t="s">
        <v>215</v>
      </c>
      <c r="L134" s="179">
        <v>1</v>
      </c>
      <c r="M134" s="179">
        <v>2</v>
      </c>
      <c r="N134" s="180" t="s">
        <v>333</v>
      </c>
      <c r="O134" s="179" t="s">
        <v>651</v>
      </c>
      <c r="P134" s="179"/>
      <c r="Q134" s="179"/>
      <c r="R134" s="179"/>
      <c r="S134" s="179"/>
      <c r="T134" s="191"/>
      <c r="U134" s="191"/>
      <c r="V134" s="191"/>
      <c r="W134" s="191"/>
      <c r="X134" s="191"/>
      <c r="Y134" s="191"/>
      <c r="Z134" s="191"/>
      <c r="AA134" s="79" t="s">
        <v>652</v>
      </c>
      <c r="AB134" s="79" t="s">
        <v>535</v>
      </c>
      <c r="AC134" s="79" t="s">
        <v>653</v>
      </c>
      <c r="AD134" s="90"/>
      <c r="AE134" s="71"/>
      <c r="AF134" s="71"/>
      <c r="AG134" s="71"/>
      <c r="AH134" s="71"/>
      <c r="AI134" s="71"/>
      <c r="AJ134" s="71"/>
    </row>
    <row r="135" spans="2:36" ht="170.25" customHeight="1" x14ac:dyDescent="0.25">
      <c r="B135" s="101">
        <v>98</v>
      </c>
      <c r="C135" s="87" t="s">
        <v>607</v>
      </c>
      <c r="D135" s="179" t="s">
        <v>256</v>
      </c>
      <c r="E135" s="181" t="s">
        <v>739</v>
      </c>
      <c r="F135" s="181"/>
      <c r="G135" s="181"/>
      <c r="H135" s="181"/>
      <c r="I135" s="181"/>
      <c r="J135" s="183" t="s">
        <v>255</v>
      </c>
      <c r="K135" s="179" t="s">
        <v>257</v>
      </c>
      <c r="L135" s="179">
        <v>2</v>
      </c>
      <c r="M135" s="179">
        <v>1</v>
      </c>
      <c r="N135" s="180" t="s">
        <v>333</v>
      </c>
      <c r="O135" s="179" t="s">
        <v>258</v>
      </c>
      <c r="P135" s="179"/>
      <c r="Q135" s="179"/>
      <c r="R135" s="179"/>
      <c r="S135" s="179"/>
      <c r="T135" s="191"/>
      <c r="U135" s="191"/>
      <c r="V135" s="191"/>
      <c r="W135" s="191"/>
      <c r="X135" s="191"/>
      <c r="Y135" s="191"/>
      <c r="Z135" s="191"/>
      <c r="AA135" s="79" t="s">
        <v>259</v>
      </c>
      <c r="AB135" s="79" t="s">
        <v>260</v>
      </c>
      <c r="AC135" s="79" t="s">
        <v>261</v>
      </c>
      <c r="AD135" s="90"/>
      <c r="AE135" s="71"/>
      <c r="AF135" s="71"/>
      <c r="AG135" s="71"/>
      <c r="AH135" s="71"/>
      <c r="AI135" s="71"/>
      <c r="AJ135" s="71"/>
    </row>
    <row r="136" spans="2:36" ht="108" x14ac:dyDescent="0.25">
      <c r="B136" s="101">
        <v>99</v>
      </c>
      <c r="C136" s="87" t="s">
        <v>213</v>
      </c>
      <c r="D136" s="179" t="s">
        <v>655</v>
      </c>
      <c r="E136" s="181" t="s">
        <v>739</v>
      </c>
      <c r="F136" s="181"/>
      <c r="G136" s="181"/>
      <c r="H136" s="181"/>
      <c r="I136" s="181"/>
      <c r="J136" s="99" t="s">
        <v>80</v>
      </c>
      <c r="K136" s="191" t="s">
        <v>81</v>
      </c>
      <c r="L136" s="179">
        <v>1</v>
      </c>
      <c r="M136" s="179">
        <v>2</v>
      </c>
      <c r="N136" s="180" t="s">
        <v>767</v>
      </c>
      <c r="O136" s="179" t="s">
        <v>608</v>
      </c>
      <c r="P136" s="179"/>
      <c r="Q136" s="179"/>
      <c r="R136" s="179"/>
      <c r="S136" s="179"/>
      <c r="T136" s="191"/>
      <c r="U136" s="191"/>
      <c r="V136" s="191"/>
      <c r="W136" s="191"/>
      <c r="X136" s="191"/>
      <c r="Y136" s="191"/>
      <c r="Z136" s="191"/>
      <c r="AA136" s="79" t="s">
        <v>656</v>
      </c>
      <c r="AB136" s="79" t="s">
        <v>535</v>
      </c>
      <c r="AC136" s="79" t="s">
        <v>657</v>
      </c>
      <c r="AD136" s="90"/>
      <c r="AE136" s="71"/>
      <c r="AF136" s="71"/>
      <c r="AG136" s="71"/>
      <c r="AH136" s="71"/>
      <c r="AI136" s="71"/>
      <c r="AJ136" s="71"/>
    </row>
    <row r="137" spans="2:36" ht="18" x14ac:dyDescent="0.25">
      <c r="B137" s="203">
        <v>13</v>
      </c>
      <c r="C137" s="213" t="s">
        <v>199</v>
      </c>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90"/>
      <c r="AE137" s="71"/>
      <c r="AF137" s="71"/>
      <c r="AG137" s="71"/>
      <c r="AH137" s="71"/>
      <c r="AI137" s="71"/>
      <c r="AJ137" s="71"/>
    </row>
    <row r="138" spans="2:36" ht="18" x14ac:dyDescent="0.25">
      <c r="B138" s="204"/>
      <c r="C138" s="185" t="s">
        <v>16</v>
      </c>
      <c r="D138" s="195" t="s">
        <v>200</v>
      </c>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c r="AA138" s="196"/>
      <c r="AB138" s="196"/>
      <c r="AC138" s="197"/>
      <c r="AD138" s="90"/>
      <c r="AE138" s="71"/>
      <c r="AF138" s="71"/>
      <c r="AG138" s="71"/>
      <c r="AH138" s="71"/>
      <c r="AI138" s="71"/>
      <c r="AJ138" s="71"/>
    </row>
    <row r="139" spans="2:36" s="23" customFormat="1" ht="110.25" customHeight="1" x14ac:dyDescent="0.25">
      <c r="B139" s="184">
        <v>101</v>
      </c>
      <c r="C139" s="73" t="s">
        <v>223</v>
      </c>
      <c r="D139" s="70" t="s">
        <v>658</v>
      </c>
      <c r="E139" s="69" t="s">
        <v>739</v>
      </c>
      <c r="F139" s="69"/>
      <c r="G139" s="69"/>
      <c r="H139" s="69"/>
      <c r="I139" s="69"/>
      <c r="J139" s="69" t="s">
        <v>224</v>
      </c>
      <c r="K139" s="70" t="s">
        <v>225</v>
      </c>
      <c r="L139" s="70">
        <v>2</v>
      </c>
      <c r="M139" s="70">
        <v>2</v>
      </c>
      <c r="N139" s="91" t="s">
        <v>726</v>
      </c>
      <c r="O139" s="70" t="s">
        <v>219</v>
      </c>
      <c r="P139" s="70"/>
      <c r="Q139" s="70"/>
      <c r="R139" s="70"/>
      <c r="S139" s="70"/>
      <c r="T139" s="70"/>
      <c r="U139" s="70"/>
      <c r="V139" s="70"/>
      <c r="W139" s="70"/>
      <c r="X139" s="70"/>
      <c r="Y139" s="70"/>
      <c r="Z139" s="70"/>
      <c r="AA139" s="70" t="s">
        <v>659</v>
      </c>
      <c r="AB139" s="70" t="s">
        <v>404</v>
      </c>
      <c r="AC139" s="70" t="s">
        <v>660</v>
      </c>
      <c r="AD139" s="190"/>
      <c r="AE139" s="95"/>
      <c r="AF139" s="95"/>
      <c r="AG139" s="95"/>
      <c r="AH139" s="95"/>
      <c r="AI139" s="95"/>
      <c r="AJ139" s="95"/>
    </row>
    <row r="140" spans="2:36" s="23" customFormat="1" ht="108" x14ac:dyDescent="0.25">
      <c r="B140" s="184">
        <v>102</v>
      </c>
      <c r="C140" s="73" t="s">
        <v>610</v>
      </c>
      <c r="D140" s="188" t="s">
        <v>611</v>
      </c>
      <c r="E140" s="69" t="s">
        <v>739</v>
      </c>
      <c r="F140" s="69"/>
      <c r="G140" s="69"/>
      <c r="H140" s="69"/>
      <c r="I140" s="69"/>
      <c r="J140" s="69" t="s">
        <v>220</v>
      </c>
      <c r="K140" s="70" t="s">
        <v>221</v>
      </c>
      <c r="L140" s="70">
        <v>2</v>
      </c>
      <c r="M140" s="70">
        <v>2</v>
      </c>
      <c r="N140" s="91" t="s">
        <v>769</v>
      </c>
      <c r="O140" s="70" t="s">
        <v>661</v>
      </c>
      <c r="P140" s="70"/>
      <c r="Q140" s="70"/>
      <c r="R140" s="70"/>
      <c r="S140" s="70"/>
      <c r="T140" s="70"/>
      <c r="U140" s="70"/>
      <c r="V140" s="70"/>
      <c r="W140" s="70"/>
      <c r="X140" s="70"/>
      <c r="Y140" s="70"/>
      <c r="Z140" s="70"/>
      <c r="AA140" s="70" t="s">
        <v>662</v>
      </c>
      <c r="AB140" s="70" t="s">
        <v>404</v>
      </c>
      <c r="AC140" s="70" t="s">
        <v>663</v>
      </c>
      <c r="AD140" s="190"/>
      <c r="AE140" s="95"/>
      <c r="AF140" s="95"/>
      <c r="AG140" s="95"/>
      <c r="AH140" s="95"/>
      <c r="AI140" s="95"/>
      <c r="AJ140" s="95"/>
    </row>
    <row r="141" spans="2:36" s="24" customFormat="1" ht="132.75" customHeight="1" x14ac:dyDescent="0.25">
      <c r="B141" s="184">
        <v>103</v>
      </c>
      <c r="C141" s="73" t="s">
        <v>665</v>
      </c>
      <c r="D141" s="70" t="s">
        <v>664</v>
      </c>
      <c r="E141" s="69" t="s">
        <v>739</v>
      </c>
      <c r="F141" s="69"/>
      <c r="G141" s="69"/>
      <c r="H141" s="69"/>
      <c r="I141" s="69"/>
      <c r="J141" s="69" t="s">
        <v>222</v>
      </c>
      <c r="K141" s="70" t="s">
        <v>666</v>
      </c>
      <c r="L141" s="70">
        <v>1</v>
      </c>
      <c r="M141" s="70">
        <v>3</v>
      </c>
      <c r="N141" s="82" t="s">
        <v>503</v>
      </c>
      <c r="O141" s="70" t="s">
        <v>667</v>
      </c>
      <c r="P141" s="69"/>
      <c r="Q141" s="69"/>
      <c r="R141" s="69"/>
      <c r="S141" s="69"/>
      <c r="T141" s="69"/>
      <c r="U141" s="69"/>
      <c r="V141" s="69"/>
      <c r="W141" s="69"/>
      <c r="X141" s="69"/>
      <c r="Y141" s="69"/>
      <c r="Z141" s="69"/>
      <c r="AA141" s="70" t="s">
        <v>668</v>
      </c>
      <c r="AB141" s="70" t="s">
        <v>669</v>
      </c>
      <c r="AC141" s="70" t="s">
        <v>670</v>
      </c>
      <c r="AD141" s="192"/>
      <c r="AE141" s="100"/>
      <c r="AF141" s="100"/>
      <c r="AG141" s="100"/>
      <c r="AH141" s="100"/>
      <c r="AI141" s="100"/>
      <c r="AJ141" s="100"/>
    </row>
    <row r="142" spans="2:36" s="24" customFormat="1" ht="105.75" customHeight="1" x14ac:dyDescent="0.25">
      <c r="B142" s="184">
        <v>104</v>
      </c>
      <c r="C142" s="73" t="s">
        <v>1088</v>
      </c>
      <c r="D142" s="70" t="s">
        <v>671</v>
      </c>
      <c r="E142" s="69" t="s">
        <v>739</v>
      </c>
      <c r="F142" s="69"/>
      <c r="G142" s="69"/>
      <c r="H142" s="69"/>
      <c r="I142" s="69"/>
      <c r="J142" s="69" t="s">
        <v>1087</v>
      </c>
      <c r="K142" s="70" t="s">
        <v>1089</v>
      </c>
      <c r="L142" s="70">
        <v>2</v>
      </c>
      <c r="M142" s="70">
        <v>2</v>
      </c>
      <c r="N142" s="91" t="s">
        <v>770</v>
      </c>
      <c r="O142" s="70" t="s">
        <v>1090</v>
      </c>
      <c r="P142" s="69"/>
      <c r="Q142" s="69"/>
      <c r="R142" s="69"/>
      <c r="S142" s="69"/>
      <c r="T142" s="69"/>
      <c r="U142" s="69"/>
      <c r="V142" s="69"/>
      <c r="W142" s="69"/>
      <c r="X142" s="69"/>
      <c r="Y142" s="69"/>
      <c r="Z142" s="69"/>
      <c r="AA142" s="70" t="s">
        <v>672</v>
      </c>
      <c r="AB142" s="70" t="s">
        <v>669</v>
      </c>
      <c r="AC142" s="70" t="s">
        <v>1107</v>
      </c>
      <c r="AD142" s="192"/>
      <c r="AE142" s="100"/>
      <c r="AF142" s="100"/>
      <c r="AG142" s="100"/>
      <c r="AH142" s="100"/>
      <c r="AI142" s="100"/>
      <c r="AJ142" s="100"/>
    </row>
    <row r="143" spans="2:36" s="24" customFormat="1" ht="144" x14ac:dyDescent="0.25">
      <c r="B143" s="184">
        <v>105</v>
      </c>
      <c r="C143" s="73" t="s">
        <v>676</v>
      </c>
      <c r="D143" s="70" t="s">
        <v>675</v>
      </c>
      <c r="E143" s="69" t="s">
        <v>739</v>
      </c>
      <c r="F143" s="69"/>
      <c r="G143" s="69"/>
      <c r="H143" s="69"/>
      <c r="I143" s="69"/>
      <c r="J143" s="69" t="s">
        <v>673</v>
      </c>
      <c r="K143" s="70" t="s">
        <v>674</v>
      </c>
      <c r="L143" s="70">
        <v>1</v>
      </c>
      <c r="M143" s="70">
        <v>3</v>
      </c>
      <c r="N143" s="82" t="s">
        <v>771</v>
      </c>
      <c r="O143" s="70" t="s">
        <v>677</v>
      </c>
      <c r="P143" s="69"/>
      <c r="Q143" s="69"/>
      <c r="R143" s="69"/>
      <c r="S143" s="69"/>
      <c r="T143" s="69"/>
      <c r="U143" s="69"/>
      <c r="V143" s="69"/>
      <c r="W143" s="69"/>
      <c r="X143" s="69"/>
      <c r="Y143" s="69"/>
      <c r="Z143" s="69"/>
      <c r="AA143" s="70" t="s">
        <v>226</v>
      </c>
      <c r="AB143" s="70" t="s">
        <v>227</v>
      </c>
      <c r="AC143" s="70" t="s">
        <v>678</v>
      </c>
      <c r="AD143" s="192"/>
      <c r="AE143" s="100"/>
      <c r="AF143" s="100"/>
      <c r="AG143" s="100"/>
      <c r="AH143" s="100"/>
      <c r="AI143" s="100"/>
      <c r="AJ143" s="100"/>
    </row>
    <row r="144" spans="2:36" s="24" customFormat="1" ht="148.5" customHeight="1" x14ac:dyDescent="0.25">
      <c r="B144" s="184">
        <v>106</v>
      </c>
      <c r="C144" s="73" t="s">
        <v>228</v>
      </c>
      <c r="D144" s="70" t="s">
        <v>680</v>
      </c>
      <c r="E144" s="69" t="s">
        <v>739</v>
      </c>
      <c r="F144" s="69"/>
      <c r="G144" s="69"/>
      <c r="H144" s="69"/>
      <c r="I144" s="69"/>
      <c r="J144" s="69" t="s">
        <v>679</v>
      </c>
      <c r="K144" s="70" t="s">
        <v>681</v>
      </c>
      <c r="L144" s="70">
        <v>3</v>
      </c>
      <c r="M144" s="70">
        <v>3</v>
      </c>
      <c r="N144" s="83" t="s">
        <v>772</v>
      </c>
      <c r="O144" s="70" t="s">
        <v>682</v>
      </c>
      <c r="P144" s="69"/>
      <c r="Q144" s="69"/>
      <c r="R144" s="69"/>
      <c r="S144" s="69"/>
      <c r="T144" s="69"/>
      <c r="U144" s="69"/>
      <c r="V144" s="69"/>
      <c r="W144" s="69"/>
      <c r="X144" s="69"/>
      <c r="Y144" s="69"/>
      <c r="Z144" s="69"/>
      <c r="AA144" s="70" t="s">
        <v>683</v>
      </c>
      <c r="AB144" s="70" t="s">
        <v>227</v>
      </c>
      <c r="AC144" s="70" t="s">
        <v>684</v>
      </c>
      <c r="AD144" s="192"/>
      <c r="AE144" s="100"/>
      <c r="AF144" s="100"/>
      <c r="AG144" s="100"/>
      <c r="AH144" s="100"/>
      <c r="AI144" s="100"/>
      <c r="AJ144" s="100"/>
    </row>
    <row r="145" spans="2:36" ht="96.75" customHeight="1" x14ac:dyDescent="0.25">
      <c r="B145" s="101">
        <v>107</v>
      </c>
      <c r="C145" s="79" t="s">
        <v>685</v>
      </c>
      <c r="D145" s="79" t="s">
        <v>686</v>
      </c>
      <c r="E145" s="182" t="s">
        <v>739</v>
      </c>
      <c r="F145" s="182"/>
      <c r="G145" s="182"/>
      <c r="H145" s="182"/>
      <c r="I145" s="182"/>
      <c r="J145" s="81" t="s">
        <v>687</v>
      </c>
      <c r="K145" s="79" t="s">
        <v>609</v>
      </c>
      <c r="L145" s="79">
        <v>2</v>
      </c>
      <c r="M145" s="79">
        <v>3</v>
      </c>
      <c r="N145" s="82" t="s">
        <v>268</v>
      </c>
      <c r="O145" s="79" t="s">
        <v>201</v>
      </c>
      <c r="P145" s="79"/>
      <c r="Q145" s="79"/>
      <c r="R145" s="79"/>
      <c r="S145" s="79"/>
      <c r="T145" s="89"/>
      <c r="U145" s="89"/>
      <c r="V145" s="89"/>
      <c r="W145" s="89"/>
      <c r="X145" s="89"/>
      <c r="Y145" s="89"/>
      <c r="Z145" s="89"/>
      <c r="AA145" s="79" t="s">
        <v>202</v>
      </c>
      <c r="AB145" s="79" t="s">
        <v>227</v>
      </c>
      <c r="AC145" s="79" t="s">
        <v>207</v>
      </c>
      <c r="AD145" s="90"/>
      <c r="AE145" s="71"/>
      <c r="AF145" s="71"/>
      <c r="AG145" s="71"/>
      <c r="AH145" s="71"/>
      <c r="AI145" s="71"/>
      <c r="AJ145" s="71"/>
    </row>
    <row r="146" spans="2:36" ht="180.75" customHeight="1" x14ac:dyDescent="0.25">
      <c r="B146" s="101">
        <v>108</v>
      </c>
      <c r="C146" s="79" t="s">
        <v>688</v>
      </c>
      <c r="D146" s="79" t="s">
        <v>691</v>
      </c>
      <c r="E146" s="182" t="s">
        <v>739</v>
      </c>
      <c r="F146" s="182"/>
      <c r="G146" s="182"/>
      <c r="H146" s="182"/>
      <c r="I146" s="182"/>
      <c r="J146" s="81" t="s">
        <v>689</v>
      </c>
      <c r="K146" s="79" t="s">
        <v>690</v>
      </c>
      <c r="L146" s="79">
        <v>2</v>
      </c>
      <c r="M146" s="79">
        <v>1</v>
      </c>
      <c r="N146" s="91" t="s">
        <v>616</v>
      </c>
      <c r="O146" s="89" t="s">
        <v>692</v>
      </c>
      <c r="P146" s="89"/>
      <c r="Q146" s="89"/>
      <c r="R146" s="89"/>
      <c r="S146" s="89"/>
      <c r="T146" s="89"/>
      <c r="U146" s="89"/>
      <c r="V146" s="89"/>
      <c r="W146" s="89"/>
      <c r="X146" s="89"/>
      <c r="Y146" s="89"/>
      <c r="Z146" s="89"/>
      <c r="AA146" s="79" t="s">
        <v>693</v>
      </c>
      <c r="AB146" s="79" t="s">
        <v>694</v>
      </c>
      <c r="AC146" s="79" t="s">
        <v>695</v>
      </c>
      <c r="AD146" s="90"/>
      <c r="AE146" s="71"/>
      <c r="AF146" s="71"/>
      <c r="AG146" s="71"/>
      <c r="AH146" s="71"/>
      <c r="AI146" s="71"/>
      <c r="AJ146" s="71"/>
    </row>
    <row r="147" spans="2:36" ht="18" x14ac:dyDescent="0.25">
      <c r="B147" s="102"/>
      <c r="C147" s="50"/>
      <c r="D147" s="55"/>
      <c r="E147" s="64"/>
      <c r="F147" s="65"/>
      <c r="G147" s="65"/>
      <c r="H147" s="65"/>
      <c r="I147" s="65"/>
      <c r="J147" s="56"/>
      <c r="K147" s="49"/>
      <c r="L147" s="52"/>
      <c r="M147" s="52"/>
      <c r="N147" s="53"/>
      <c r="O147" s="49"/>
      <c r="P147" s="49"/>
      <c r="Q147" s="49"/>
      <c r="R147" s="49"/>
      <c r="S147" s="49"/>
      <c r="T147" s="49"/>
      <c r="U147" s="49"/>
      <c r="V147" s="49"/>
      <c r="W147" s="49"/>
      <c r="X147" s="49"/>
      <c r="Y147" s="49"/>
      <c r="Z147" s="49"/>
      <c r="AA147" s="50"/>
      <c r="AB147" s="50"/>
      <c r="AC147" s="50"/>
    </row>
    <row r="148" spans="2:36" ht="18" x14ac:dyDescent="0.25">
      <c r="B148" s="102"/>
      <c r="C148" s="50"/>
      <c r="D148" s="55"/>
      <c r="E148" s="64"/>
      <c r="F148" s="65"/>
      <c r="G148" s="65"/>
      <c r="H148" s="65"/>
      <c r="I148" s="65"/>
      <c r="J148" s="56"/>
      <c r="K148" s="49"/>
      <c r="L148" s="52"/>
      <c r="M148" s="52"/>
      <c r="N148" s="53"/>
      <c r="O148" s="49"/>
      <c r="P148" s="49"/>
      <c r="Q148" s="49"/>
      <c r="R148" s="49"/>
      <c r="S148" s="49"/>
      <c r="T148" s="49"/>
      <c r="U148" s="49"/>
      <c r="V148" s="49"/>
      <c r="W148" s="49"/>
      <c r="X148" s="49"/>
      <c r="Y148" s="49"/>
      <c r="Z148" s="49"/>
      <c r="AA148" s="50"/>
      <c r="AB148" s="50"/>
      <c r="AC148" s="50"/>
    </row>
    <row r="149" spans="2:36" ht="18" x14ac:dyDescent="0.25">
      <c r="B149" s="102"/>
      <c r="C149" s="50"/>
      <c r="D149" s="55"/>
      <c r="E149" s="64"/>
      <c r="F149" s="65"/>
      <c r="G149" s="65"/>
      <c r="H149" s="65"/>
      <c r="I149" s="65"/>
      <c r="J149" s="56"/>
      <c r="K149" s="49"/>
      <c r="L149" s="52"/>
      <c r="M149" s="52"/>
      <c r="N149" s="53"/>
      <c r="O149" s="49"/>
      <c r="P149" s="49"/>
      <c r="Q149" s="49"/>
      <c r="R149" s="49"/>
      <c r="S149" s="49"/>
      <c r="T149" s="49"/>
      <c r="U149" s="49"/>
      <c r="V149" s="49"/>
      <c r="W149" s="49"/>
      <c r="X149" s="49"/>
      <c r="Y149" s="49"/>
      <c r="Z149" s="49"/>
      <c r="AA149" s="50"/>
      <c r="AB149" s="50"/>
      <c r="AC149" s="50"/>
    </row>
    <row r="150" spans="2:36" ht="18" x14ac:dyDescent="0.25">
      <c r="B150" s="102"/>
      <c r="C150" s="50"/>
      <c r="D150" s="55"/>
      <c r="E150" s="64"/>
      <c r="F150" s="65"/>
      <c r="G150" s="65"/>
      <c r="H150" s="65"/>
      <c r="I150" s="65"/>
      <c r="J150" s="56"/>
      <c r="K150" s="49"/>
      <c r="L150" s="52"/>
      <c r="M150" s="52"/>
      <c r="N150" s="53"/>
      <c r="O150" s="49"/>
      <c r="P150" s="49"/>
      <c r="Q150" s="49"/>
      <c r="R150" s="49"/>
      <c r="S150" s="49"/>
      <c r="T150" s="54"/>
      <c r="U150" s="54"/>
      <c r="V150" s="54"/>
      <c r="W150" s="54"/>
      <c r="X150" s="54"/>
      <c r="Y150" s="54"/>
      <c r="Z150" s="54"/>
      <c r="AA150" s="50"/>
      <c r="AB150" s="50"/>
      <c r="AC150" s="50"/>
    </row>
    <row r="151" spans="2:36" ht="18" x14ac:dyDescent="0.25">
      <c r="B151" s="102"/>
      <c r="C151" s="50"/>
      <c r="D151" s="55"/>
      <c r="E151" s="64"/>
      <c r="F151" s="65"/>
      <c r="G151" s="65"/>
      <c r="H151" s="65"/>
      <c r="I151" s="65"/>
      <c r="J151" s="56"/>
      <c r="K151" s="49"/>
      <c r="L151" s="52"/>
      <c r="M151" s="52"/>
      <c r="N151" s="53"/>
      <c r="O151" s="49"/>
      <c r="P151" s="49"/>
      <c r="Q151" s="49"/>
      <c r="R151" s="49"/>
      <c r="S151" s="49"/>
      <c r="T151" s="54"/>
      <c r="U151" s="54"/>
      <c r="V151" s="54"/>
      <c r="W151" s="54"/>
      <c r="X151" s="54"/>
      <c r="Y151" s="54"/>
      <c r="Z151" s="54"/>
      <c r="AA151" s="50"/>
      <c r="AB151" s="50"/>
      <c r="AC151" s="50"/>
    </row>
    <row r="152" spans="2:36" ht="18" x14ac:dyDescent="0.25">
      <c r="B152" s="102"/>
      <c r="C152" s="50"/>
      <c r="D152" s="55"/>
      <c r="E152" s="64"/>
      <c r="F152" s="65"/>
      <c r="G152" s="65"/>
      <c r="H152" s="65"/>
      <c r="I152" s="65"/>
      <c r="J152" s="56"/>
      <c r="K152" s="49"/>
      <c r="L152" s="52"/>
      <c r="M152" s="52"/>
      <c r="N152" s="53"/>
      <c r="O152" s="49"/>
      <c r="P152" s="49"/>
      <c r="Q152" s="49"/>
      <c r="R152" s="49"/>
      <c r="S152" s="49"/>
      <c r="T152" s="54"/>
      <c r="U152" s="54"/>
      <c r="V152" s="54"/>
      <c r="W152" s="54"/>
      <c r="X152" s="54"/>
      <c r="Y152" s="54"/>
      <c r="Z152" s="54"/>
      <c r="AA152" s="50"/>
      <c r="AB152" s="50"/>
      <c r="AC152" s="50"/>
    </row>
    <row r="153" spans="2:36" ht="18" x14ac:dyDescent="0.25">
      <c r="B153" s="102"/>
      <c r="C153" s="50"/>
      <c r="D153" s="55"/>
      <c r="E153" s="64"/>
      <c r="F153" s="65"/>
      <c r="G153" s="65"/>
      <c r="H153" s="65"/>
      <c r="I153" s="65"/>
      <c r="J153" s="56"/>
      <c r="K153" s="49"/>
      <c r="L153" s="52"/>
      <c r="M153" s="52"/>
      <c r="N153" s="53"/>
      <c r="O153" s="49"/>
      <c r="P153" s="49"/>
      <c r="Q153" s="49"/>
      <c r="R153" s="49"/>
      <c r="S153" s="49"/>
      <c r="T153" s="54"/>
      <c r="U153" s="54"/>
      <c r="V153" s="54"/>
      <c r="W153" s="54"/>
      <c r="X153" s="54"/>
      <c r="Y153" s="54"/>
      <c r="Z153" s="54"/>
      <c r="AA153" s="50"/>
      <c r="AB153" s="50"/>
      <c r="AC153" s="50"/>
    </row>
    <row r="154" spans="2:36" ht="18" x14ac:dyDescent="0.25">
      <c r="B154" s="102"/>
      <c r="C154" s="50"/>
      <c r="D154" s="55"/>
      <c r="E154" s="64"/>
      <c r="F154" s="65"/>
      <c r="G154" s="65"/>
      <c r="H154" s="65"/>
      <c r="I154" s="65"/>
      <c r="J154" s="56"/>
      <c r="K154" s="49"/>
      <c r="L154" s="52"/>
      <c r="M154" s="52"/>
      <c r="N154" s="53"/>
      <c r="O154" s="49"/>
      <c r="P154" s="49"/>
      <c r="Q154" s="49"/>
      <c r="R154" s="49"/>
      <c r="S154" s="49"/>
      <c r="T154" s="54"/>
      <c r="U154" s="54"/>
      <c r="V154" s="54"/>
      <c r="W154" s="54"/>
      <c r="X154" s="54"/>
      <c r="Y154" s="54"/>
      <c r="Z154" s="54"/>
      <c r="AA154" s="50"/>
      <c r="AB154" s="50"/>
      <c r="AC154" s="50"/>
    </row>
    <row r="155" spans="2:36" ht="18" x14ac:dyDescent="0.25">
      <c r="B155" s="102"/>
      <c r="C155" s="50"/>
      <c r="D155" s="55"/>
      <c r="E155" s="64"/>
      <c r="F155" s="65"/>
      <c r="G155" s="65"/>
      <c r="H155" s="65"/>
      <c r="I155" s="65"/>
      <c r="J155" s="56"/>
      <c r="K155" s="49"/>
      <c r="L155" s="52"/>
      <c r="M155" s="52"/>
      <c r="N155" s="53"/>
      <c r="O155" s="49"/>
      <c r="P155" s="49"/>
      <c r="Q155" s="49"/>
      <c r="R155" s="49"/>
      <c r="S155" s="49"/>
      <c r="T155" s="54"/>
      <c r="U155" s="54"/>
      <c r="V155" s="54"/>
      <c r="W155" s="54"/>
      <c r="X155" s="54"/>
      <c r="Y155" s="54"/>
      <c r="Z155" s="54"/>
      <c r="AA155" s="50"/>
      <c r="AB155" s="50"/>
      <c r="AC155" s="50"/>
    </row>
    <row r="156" spans="2:36" ht="18" x14ac:dyDescent="0.25">
      <c r="B156" s="102"/>
      <c r="C156" s="50"/>
      <c r="D156" s="55"/>
      <c r="E156" s="64"/>
      <c r="F156" s="65"/>
      <c r="G156" s="65"/>
      <c r="H156" s="65"/>
      <c r="I156" s="65"/>
      <c r="J156" s="56"/>
      <c r="K156" s="49"/>
      <c r="L156" s="52"/>
      <c r="M156" s="52"/>
      <c r="N156" s="53"/>
      <c r="O156" s="49"/>
      <c r="P156" s="49"/>
      <c r="Q156" s="49"/>
      <c r="R156" s="49"/>
      <c r="S156" s="49"/>
      <c r="T156" s="54"/>
      <c r="U156" s="54"/>
      <c r="V156" s="54"/>
      <c r="W156" s="54"/>
      <c r="X156" s="54"/>
      <c r="Y156" s="54"/>
      <c r="Z156" s="54"/>
      <c r="AA156" s="50"/>
      <c r="AB156" s="50"/>
      <c r="AC156" s="50"/>
    </row>
    <row r="157" spans="2:36" ht="18" x14ac:dyDescent="0.25">
      <c r="B157" s="102"/>
      <c r="C157" s="50"/>
      <c r="D157" s="55"/>
      <c r="E157" s="64"/>
      <c r="F157" s="65"/>
      <c r="G157" s="65"/>
      <c r="H157" s="65"/>
      <c r="I157" s="65"/>
      <c r="J157" s="56"/>
      <c r="K157" s="49"/>
      <c r="L157" s="52"/>
      <c r="M157" s="52"/>
      <c r="N157" s="53"/>
      <c r="O157" s="49"/>
      <c r="P157" s="49"/>
      <c r="Q157" s="49"/>
      <c r="R157" s="49"/>
      <c r="S157" s="49"/>
      <c r="T157" s="54"/>
      <c r="U157" s="54"/>
      <c r="V157" s="54"/>
      <c r="W157" s="54"/>
      <c r="X157" s="54"/>
      <c r="Y157" s="54"/>
      <c r="Z157" s="54"/>
      <c r="AA157" s="50"/>
      <c r="AB157" s="50"/>
      <c r="AC157" s="50"/>
    </row>
    <row r="158" spans="2:36" ht="18" x14ac:dyDescent="0.25">
      <c r="B158" s="102"/>
      <c r="C158" s="50"/>
      <c r="D158" s="55"/>
      <c r="E158" s="64"/>
      <c r="F158" s="65"/>
      <c r="G158" s="65"/>
      <c r="H158" s="65"/>
      <c r="I158" s="65"/>
      <c r="J158" s="56"/>
      <c r="K158" s="49"/>
      <c r="L158" s="52"/>
      <c r="M158" s="52"/>
      <c r="N158" s="53"/>
      <c r="O158" s="49"/>
      <c r="P158" s="49"/>
      <c r="Q158" s="49"/>
      <c r="R158" s="49"/>
      <c r="S158" s="49"/>
      <c r="T158" s="54"/>
      <c r="U158" s="54"/>
      <c r="V158" s="54"/>
      <c r="W158" s="54"/>
      <c r="X158" s="54"/>
      <c r="Y158" s="54"/>
      <c r="Z158" s="54"/>
      <c r="AA158" s="50"/>
      <c r="AB158" s="50"/>
      <c r="AC158" s="50"/>
    </row>
    <row r="159" spans="2:36" ht="18" x14ac:dyDescent="0.25">
      <c r="B159" s="102"/>
      <c r="C159" s="50"/>
      <c r="D159" s="55"/>
      <c r="E159" s="64"/>
      <c r="F159" s="65"/>
      <c r="G159" s="65"/>
      <c r="H159" s="65"/>
      <c r="I159" s="65"/>
      <c r="J159" s="56"/>
      <c r="K159" s="49"/>
      <c r="L159" s="52"/>
      <c r="M159" s="52"/>
      <c r="N159" s="53"/>
      <c r="O159" s="49"/>
      <c r="P159" s="49"/>
      <c r="Q159" s="49"/>
      <c r="R159" s="49"/>
      <c r="S159" s="49"/>
      <c r="T159" s="54"/>
      <c r="U159" s="54"/>
      <c r="V159" s="54"/>
      <c r="W159" s="54"/>
      <c r="X159" s="54"/>
      <c r="Y159" s="54"/>
      <c r="Z159" s="54"/>
      <c r="AA159" s="50"/>
      <c r="AB159" s="50"/>
      <c r="AC159" s="50"/>
    </row>
    <row r="160" spans="2:36" ht="18" x14ac:dyDescent="0.25">
      <c r="B160" s="102"/>
      <c r="C160" s="50"/>
      <c r="D160" s="55"/>
      <c r="E160" s="64"/>
      <c r="F160" s="65"/>
      <c r="G160" s="65"/>
      <c r="H160" s="65"/>
      <c r="I160" s="65"/>
      <c r="J160" s="56"/>
      <c r="K160" s="49"/>
      <c r="L160" s="52"/>
      <c r="M160" s="52"/>
      <c r="N160" s="53"/>
      <c r="O160" s="49"/>
      <c r="P160" s="49"/>
      <c r="Q160" s="49"/>
      <c r="R160" s="49"/>
      <c r="S160" s="49"/>
      <c r="T160" s="54"/>
      <c r="U160" s="54"/>
      <c r="V160" s="54"/>
      <c r="W160" s="54"/>
      <c r="X160" s="54"/>
      <c r="Y160" s="54"/>
      <c r="Z160" s="54"/>
      <c r="AA160" s="50"/>
      <c r="AB160" s="50"/>
      <c r="AC160" s="50"/>
    </row>
    <row r="161" spans="2:29" ht="18" x14ac:dyDescent="0.25">
      <c r="B161" s="102"/>
      <c r="C161" s="50"/>
      <c r="D161" s="55"/>
      <c r="E161" s="64"/>
      <c r="F161" s="65"/>
      <c r="G161" s="65"/>
      <c r="H161" s="65"/>
      <c r="I161" s="65"/>
      <c r="J161" s="56"/>
      <c r="K161" s="49"/>
      <c r="L161" s="52"/>
      <c r="M161" s="52"/>
      <c r="N161" s="53"/>
      <c r="O161" s="49"/>
      <c r="P161" s="49"/>
      <c r="Q161" s="49"/>
      <c r="R161" s="49"/>
      <c r="S161" s="49"/>
      <c r="T161" s="54"/>
      <c r="U161" s="54"/>
      <c r="V161" s="54"/>
      <c r="W161" s="54"/>
      <c r="X161" s="54"/>
      <c r="Y161" s="54"/>
      <c r="Z161" s="54"/>
      <c r="AA161" s="50"/>
      <c r="AB161" s="50"/>
      <c r="AC161" s="50"/>
    </row>
    <row r="162" spans="2:29" ht="18" x14ac:dyDescent="0.25">
      <c r="B162" s="102"/>
      <c r="C162" s="50"/>
      <c r="D162" s="55"/>
      <c r="E162" s="64"/>
      <c r="F162" s="65"/>
      <c r="G162" s="65"/>
      <c r="H162" s="65"/>
      <c r="I162" s="65"/>
      <c r="J162" s="56"/>
      <c r="K162" s="49"/>
      <c r="L162" s="52"/>
      <c r="M162" s="52"/>
      <c r="N162" s="53"/>
      <c r="O162" s="49"/>
      <c r="P162" s="49"/>
      <c r="Q162" s="49"/>
      <c r="R162" s="49"/>
      <c r="S162" s="49"/>
      <c r="T162" s="54"/>
      <c r="U162" s="54"/>
      <c r="V162" s="54"/>
      <c r="W162" s="54"/>
      <c r="X162" s="54"/>
      <c r="Y162" s="54"/>
      <c r="Z162" s="54"/>
      <c r="AA162" s="50"/>
      <c r="AB162" s="50"/>
      <c r="AC162" s="50"/>
    </row>
    <row r="163" spans="2:29" ht="18" x14ac:dyDescent="0.25">
      <c r="B163" s="102"/>
      <c r="C163" s="50"/>
      <c r="D163" s="55"/>
      <c r="E163" s="64"/>
      <c r="F163" s="65"/>
      <c r="G163" s="65"/>
      <c r="H163" s="65"/>
      <c r="I163" s="65"/>
      <c r="J163" s="56"/>
      <c r="K163" s="49"/>
      <c r="L163" s="52"/>
      <c r="M163" s="52"/>
      <c r="N163" s="53"/>
      <c r="O163" s="49"/>
      <c r="P163" s="49"/>
      <c r="Q163" s="49"/>
      <c r="R163" s="49"/>
      <c r="S163" s="49"/>
      <c r="T163" s="54"/>
      <c r="U163" s="54"/>
      <c r="V163" s="54"/>
      <c r="W163" s="54"/>
      <c r="X163" s="54"/>
      <c r="Y163" s="54"/>
      <c r="Z163" s="54"/>
      <c r="AA163" s="50"/>
      <c r="AB163" s="50"/>
      <c r="AC163" s="50"/>
    </row>
    <row r="164" spans="2:29" ht="18" x14ac:dyDescent="0.25">
      <c r="B164" s="102"/>
      <c r="C164" s="50"/>
      <c r="D164" s="55"/>
      <c r="E164" s="64"/>
      <c r="F164" s="65"/>
      <c r="G164" s="65"/>
      <c r="H164" s="65"/>
      <c r="I164" s="65"/>
      <c r="J164" s="56"/>
      <c r="K164" s="49"/>
      <c r="L164" s="52"/>
      <c r="M164" s="52"/>
      <c r="N164" s="53"/>
      <c r="O164" s="49"/>
      <c r="P164" s="49"/>
      <c r="Q164" s="49"/>
      <c r="R164" s="49"/>
      <c r="S164" s="49"/>
      <c r="T164" s="54"/>
      <c r="U164" s="54"/>
      <c r="V164" s="54"/>
      <c r="W164" s="54"/>
      <c r="X164" s="54"/>
      <c r="Y164" s="54"/>
      <c r="Z164" s="54"/>
      <c r="AA164" s="50"/>
      <c r="AB164" s="50"/>
      <c r="AC164" s="50"/>
    </row>
    <row r="165" spans="2:29" ht="18" x14ac:dyDescent="0.25">
      <c r="B165" s="102"/>
      <c r="C165" s="50"/>
      <c r="D165" s="55"/>
      <c r="E165" s="64"/>
      <c r="F165" s="65"/>
      <c r="G165" s="65"/>
      <c r="H165" s="65"/>
      <c r="I165" s="65"/>
      <c r="J165" s="56"/>
      <c r="K165" s="49"/>
      <c r="L165" s="52"/>
      <c r="M165" s="52"/>
      <c r="N165" s="53"/>
      <c r="O165" s="49"/>
      <c r="P165" s="49"/>
      <c r="Q165" s="49"/>
      <c r="R165" s="49"/>
      <c r="S165" s="49"/>
      <c r="T165" s="54"/>
      <c r="U165" s="54"/>
      <c r="V165" s="54"/>
      <c r="W165" s="54"/>
      <c r="X165" s="54"/>
      <c r="Y165" s="54"/>
      <c r="Z165" s="54"/>
      <c r="AA165" s="50"/>
      <c r="AB165" s="50"/>
      <c r="AC165" s="50"/>
    </row>
    <row r="166" spans="2:29" ht="18" x14ac:dyDescent="0.25">
      <c r="B166" s="102"/>
      <c r="C166" s="50"/>
      <c r="D166" s="55"/>
      <c r="E166" s="64"/>
      <c r="F166" s="65"/>
      <c r="G166" s="65"/>
      <c r="H166" s="65"/>
      <c r="I166" s="65"/>
      <c r="J166" s="56"/>
      <c r="K166" s="49"/>
      <c r="L166" s="52"/>
      <c r="M166" s="52"/>
      <c r="N166" s="53"/>
      <c r="O166" s="49"/>
      <c r="P166" s="49"/>
      <c r="Q166" s="49"/>
      <c r="R166" s="49"/>
      <c r="S166" s="49"/>
      <c r="T166" s="54"/>
      <c r="U166" s="54"/>
      <c r="V166" s="54"/>
      <c r="W166" s="54"/>
      <c r="X166" s="54"/>
      <c r="Y166" s="54"/>
      <c r="Z166" s="54"/>
      <c r="AA166" s="50"/>
      <c r="AB166" s="50"/>
      <c r="AC166" s="50"/>
    </row>
    <row r="167" spans="2:29" ht="18" x14ac:dyDescent="0.25">
      <c r="B167" s="102"/>
      <c r="C167" s="50"/>
      <c r="D167" s="55"/>
      <c r="E167" s="64"/>
      <c r="F167" s="65"/>
      <c r="G167" s="65"/>
      <c r="H167" s="65"/>
      <c r="I167" s="65"/>
      <c r="J167" s="56"/>
      <c r="K167" s="49"/>
      <c r="L167" s="52"/>
      <c r="M167" s="52"/>
      <c r="N167" s="53"/>
      <c r="O167" s="49"/>
      <c r="P167" s="49"/>
      <c r="Q167" s="49"/>
      <c r="R167" s="49"/>
      <c r="S167" s="49"/>
      <c r="T167" s="54"/>
      <c r="U167" s="54"/>
      <c r="V167" s="54"/>
      <c r="W167" s="54"/>
      <c r="X167" s="54"/>
      <c r="Y167" s="54"/>
      <c r="Z167" s="54"/>
      <c r="AA167" s="50"/>
      <c r="AB167" s="50"/>
      <c r="AC167" s="50"/>
    </row>
    <row r="168" spans="2:29" ht="18" x14ac:dyDescent="0.25">
      <c r="B168" s="102"/>
      <c r="C168" s="50"/>
      <c r="D168" s="55"/>
      <c r="E168" s="64"/>
      <c r="F168" s="65"/>
      <c r="G168" s="65"/>
      <c r="H168" s="65"/>
      <c r="I168" s="65"/>
      <c r="J168" s="56"/>
      <c r="K168" s="49"/>
      <c r="L168" s="52"/>
      <c r="M168" s="52"/>
      <c r="N168" s="53"/>
      <c r="O168" s="49"/>
      <c r="P168" s="49"/>
      <c r="Q168" s="49"/>
      <c r="R168" s="49"/>
      <c r="S168" s="49"/>
      <c r="T168" s="54"/>
      <c r="U168" s="54"/>
      <c r="V168" s="54"/>
      <c r="W168" s="54"/>
      <c r="X168" s="54"/>
      <c r="Y168" s="54"/>
      <c r="Z168" s="54"/>
      <c r="AA168" s="50"/>
      <c r="AB168" s="50"/>
      <c r="AC168" s="50"/>
    </row>
    <row r="169" spans="2:29" ht="18" x14ac:dyDescent="0.25">
      <c r="B169" s="102"/>
      <c r="C169" s="50"/>
      <c r="D169" s="55"/>
      <c r="E169" s="64"/>
      <c r="F169" s="65"/>
      <c r="G169" s="65"/>
      <c r="H169" s="65"/>
      <c r="I169" s="65"/>
      <c r="J169" s="56"/>
      <c r="K169" s="49"/>
      <c r="L169" s="52"/>
      <c r="M169" s="52"/>
      <c r="N169" s="53"/>
      <c r="O169" s="49"/>
      <c r="P169" s="49"/>
      <c r="Q169" s="49"/>
      <c r="R169" s="49"/>
      <c r="S169" s="49"/>
      <c r="T169" s="54"/>
      <c r="U169" s="54"/>
      <c r="V169" s="54"/>
      <c r="W169" s="54"/>
      <c r="X169" s="54"/>
      <c r="Y169" s="54"/>
      <c r="Z169" s="54"/>
      <c r="AA169" s="50"/>
      <c r="AB169" s="50"/>
      <c r="AC169" s="50"/>
    </row>
    <row r="170" spans="2:29" ht="18" x14ac:dyDescent="0.25">
      <c r="B170" s="102"/>
      <c r="C170" s="50"/>
      <c r="D170" s="55"/>
      <c r="E170" s="64"/>
      <c r="F170" s="65"/>
      <c r="G170" s="65"/>
      <c r="H170" s="65"/>
      <c r="I170" s="65"/>
      <c r="J170" s="56"/>
      <c r="K170" s="49"/>
      <c r="L170" s="52"/>
      <c r="M170" s="52"/>
      <c r="N170" s="53"/>
      <c r="O170" s="49"/>
      <c r="P170" s="49"/>
      <c r="Q170" s="49"/>
      <c r="R170" s="49"/>
      <c r="S170" s="49"/>
      <c r="T170" s="54"/>
      <c r="U170" s="54"/>
      <c r="V170" s="54"/>
      <c r="W170" s="54"/>
      <c r="X170" s="54"/>
      <c r="Y170" s="54"/>
      <c r="Z170" s="54"/>
      <c r="AA170" s="50"/>
      <c r="AB170" s="50"/>
      <c r="AC170" s="50"/>
    </row>
    <row r="171" spans="2:29" ht="18" x14ac:dyDescent="0.25">
      <c r="B171" s="102"/>
      <c r="C171" s="50"/>
      <c r="D171" s="55"/>
      <c r="E171" s="64"/>
      <c r="F171" s="65"/>
      <c r="G171" s="65"/>
      <c r="H171" s="65"/>
      <c r="I171" s="65"/>
      <c r="J171" s="56"/>
      <c r="K171" s="49"/>
      <c r="L171" s="52"/>
      <c r="M171" s="52"/>
      <c r="N171" s="53"/>
      <c r="O171" s="49"/>
      <c r="P171" s="49"/>
      <c r="Q171" s="49"/>
      <c r="R171" s="49"/>
      <c r="S171" s="49"/>
      <c r="T171" s="54"/>
      <c r="U171" s="54"/>
      <c r="V171" s="54"/>
      <c r="W171" s="54"/>
      <c r="X171" s="54"/>
      <c r="Y171" s="54"/>
      <c r="Z171" s="54"/>
      <c r="AA171" s="50"/>
      <c r="AB171" s="50"/>
      <c r="AC171" s="50"/>
    </row>
    <row r="172" spans="2:29" ht="18" x14ac:dyDescent="0.25">
      <c r="B172" s="102"/>
      <c r="C172" s="50"/>
      <c r="D172" s="55"/>
      <c r="E172" s="64"/>
      <c r="F172" s="65"/>
      <c r="G172" s="65"/>
      <c r="H172" s="65"/>
      <c r="I172" s="65"/>
      <c r="J172" s="56"/>
      <c r="K172" s="49"/>
      <c r="L172" s="52"/>
      <c r="M172" s="52"/>
      <c r="N172" s="53"/>
      <c r="O172" s="49"/>
      <c r="P172" s="49"/>
      <c r="Q172" s="49"/>
      <c r="R172" s="49"/>
      <c r="S172" s="49"/>
      <c r="T172" s="54"/>
      <c r="U172" s="54"/>
      <c r="V172" s="54"/>
      <c r="W172" s="54"/>
      <c r="X172" s="54"/>
      <c r="Y172" s="54"/>
      <c r="Z172" s="54"/>
      <c r="AA172" s="50"/>
      <c r="AB172" s="50"/>
      <c r="AC172" s="50"/>
    </row>
    <row r="173" spans="2:29" ht="18" x14ac:dyDescent="0.25">
      <c r="B173" s="102"/>
      <c r="C173" s="50"/>
      <c r="D173" s="55"/>
      <c r="E173" s="64"/>
      <c r="F173" s="65"/>
      <c r="G173" s="65"/>
      <c r="H173" s="65"/>
      <c r="I173" s="65"/>
      <c r="J173" s="56"/>
      <c r="K173" s="49"/>
      <c r="L173" s="52"/>
      <c r="M173" s="52"/>
      <c r="N173" s="53"/>
      <c r="O173" s="49"/>
      <c r="P173" s="49"/>
      <c r="Q173" s="49"/>
      <c r="R173" s="49"/>
      <c r="S173" s="49"/>
      <c r="T173" s="54"/>
      <c r="U173" s="54"/>
      <c r="V173" s="54"/>
      <c r="W173" s="54"/>
      <c r="X173" s="54"/>
      <c r="Y173" s="54"/>
      <c r="Z173" s="54"/>
      <c r="AA173" s="50"/>
      <c r="AB173" s="50"/>
      <c r="AC173" s="50"/>
    </row>
    <row r="174" spans="2:29" ht="18" x14ac:dyDescent="0.25">
      <c r="B174" s="102"/>
      <c r="C174" s="50"/>
      <c r="D174" s="55"/>
      <c r="E174" s="64"/>
      <c r="F174" s="65"/>
      <c r="G174" s="65"/>
      <c r="H174" s="65"/>
      <c r="I174" s="65"/>
      <c r="J174" s="56"/>
      <c r="K174" s="49"/>
      <c r="L174" s="52"/>
      <c r="M174" s="52"/>
      <c r="N174" s="53"/>
      <c r="O174" s="49"/>
      <c r="P174" s="49"/>
      <c r="Q174" s="49"/>
      <c r="R174" s="49"/>
      <c r="S174" s="49"/>
      <c r="T174" s="54"/>
      <c r="U174" s="54"/>
      <c r="V174" s="54"/>
      <c r="W174" s="54"/>
      <c r="X174" s="54"/>
      <c r="Y174" s="54"/>
      <c r="Z174" s="54"/>
      <c r="AA174" s="50"/>
      <c r="AB174" s="50"/>
      <c r="AC174" s="50"/>
    </row>
    <row r="175" spans="2:29" ht="18" x14ac:dyDescent="0.25">
      <c r="B175" s="102"/>
      <c r="C175" s="50"/>
      <c r="D175" s="55"/>
      <c r="E175" s="64"/>
      <c r="F175" s="65"/>
      <c r="G175" s="65"/>
      <c r="H175" s="65"/>
      <c r="I175" s="65"/>
      <c r="J175" s="56"/>
      <c r="K175" s="49"/>
      <c r="L175" s="52"/>
      <c r="M175" s="52"/>
      <c r="N175" s="53"/>
      <c r="O175" s="49"/>
      <c r="P175" s="49"/>
      <c r="Q175" s="49"/>
      <c r="R175" s="49"/>
      <c r="S175" s="49"/>
      <c r="T175" s="54"/>
      <c r="U175" s="54"/>
      <c r="V175" s="54"/>
      <c r="W175" s="54"/>
      <c r="X175" s="54"/>
      <c r="Y175" s="54"/>
      <c r="Z175" s="54"/>
      <c r="AA175" s="50"/>
      <c r="AB175" s="50"/>
      <c r="AC175" s="50"/>
    </row>
    <row r="176" spans="2:29" ht="18" x14ac:dyDescent="0.25">
      <c r="B176" s="102"/>
      <c r="C176" s="50"/>
      <c r="D176" s="55"/>
      <c r="E176" s="64"/>
      <c r="F176" s="65"/>
      <c r="G176" s="65"/>
      <c r="H176" s="65"/>
      <c r="I176" s="65"/>
      <c r="J176" s="56"/>
      <c r="K176" s="49"/>
      <c r="L176" s="52"/>
      <c r="M176" s="52"/>
      <c r="N176" s="53"/>
      <c r="O176" s="49"/>
      <c r="P176" s="49"/>
      <c r="Q176" s="49"/>
      <c r="R176" s="49"/>
      <c r="S176" s="49"/>
      <c r="T176" s="54"/>
      <c r="U176" s="54"/>
      <c r="V176" s="54"/>
      <c r="W176" s="54"/>
      <c r="X176" s="54"/>
      <c r="Y176" s="54"/>
      <c r="Z176" s="54"/>
      <c r="AA176" s="50"/>
      <c r="AB176" s="50"/>
      <c r="AC176" s="50"/>
    </row>
    <row r="177" spans="2:29" ht="18" x14ac:dyDescent="0.25">
      <c r="B177" s="102"/>
      <c r="C177" s="50"/>
      <c r="D177" s="55"/>
      <c r="E177" s="64"/>
      <c r="F177" s="65"/>
      <c r="G177" s="65"/>
      <c r="H177" s="65"/>
      <c r="I177" s="65"/>
      <c r="J177" s="56"/>
      <c r="K177" s="49"/>
      <c r="L177" s="52"/>
      <c r="M177" s="52"/>
      <c r="N177" s="53"/>
      <c r="O177" s="49"/>
      <c r="P177" s="49"/>
      <c r="Q177" s="49"/>
      <c r="R177" s="49"/>
      <c r="S177" s="49"/>
      <c r="T177" s="54"/>
      <c r="U177" s="54"/>
      <c r="V177" s="54"/>
      <c r="W177" s="54"/>
      <c r="X177" s="54"/>
      <c r="Y177" s="54"/>
      <c r="Z177" s="54"/>
      <c r="AA177" s="50"/>
      <c r="AB177" s="50"/>
      <c r="AC177" s="50"/>
    </row>
    <row r="178" spans="2:29" ht="18" x14ac:dyDescent="0.25">
      <c r="B178" s="102"/>
      <c r="C178" s="50"/>
      <c r="D178" s="55"/>
      <c r="E178" s="64"/>
      <c r="F178" s="65"/>
      <c r="G178" s="65"/>
      <c r="H178" s="65"/>
      <c r="I178" s="65"/>
      <c r="J178" s="56"/>
      <c r="K178" s="49"/>
      <c r="L178" s="52"/>
      <c r="M178" s="52"/>
      <c r="N178" s="53"/>
      <c r="O178" s="49"/>
      <c r="P178" s="49"/>
      <c r="Q178" s="49"/>
      <c r="R178" s="49"/>
      <c r="S178" s="49"/>
      <c r="T178" s="54"/>
      <c r="U178" s="54"/>
      <c r="V178" s="54"/>
      <c r="W178" s="54"/>
      <c r="X178" s="54"/>
      <c r="Y178" s="54"/>
      <c r="Z178" s="54"/>
      <c r="AA178" s="50"/>
      <c r="AB178" s="50"/>
      <c r="AC178" s="50"/>
    </row>
    <row r="179" spans="2:29" ht="18" x14ac:dyDescent="0.25">
      <c r="B179" s="102"/>
      <c r="C179" s="50"/>
      <c r="D179" s="55"/>
      <c r="E179" s="64"/>
      <c r="F179" s="65"/>
      <c r="G179" s="65"/>
      <c r="H179" s="65"/>
      <c r="I179" s="65"/>
      <c r="J179" s="56"/>
      <c r="K179" s="49"/>
      <c r="L179" s="52"/>
      <c r="M179" s="52"/>
      <c r="N179" s="53"/>
      <c r="O179" s="49"/>
      <c r="P179" s="49"/>
      <c r="Q179" s="49"/>
      <c r="R179" s="49"/>
      <c r="S179" s="49"/>
      <c r="T179" s="54"/>
      <c r="U179" s="54"/>
      <c r="V179" s="54"/>
      <c r="W179" s="54"/>
      <c r="X179" s="54"/>
      <c r="Y179" s="54"/>
      <c r="Z179" s="54"/>
      <c r="AA179" s="50"/>
      <c r="AB179" s="50"/>
      <c r="AC179" s="50"/>
    </row>
    <row r="180" spans="2:29" ht="18" x14ac:dyDescent="0.25">
      <c r="B180" s="102"/>
      <c r="C180" s="50"/>
      <c r="D180" s="55"/>
      <c r="E180" s="64"/>
      <c r="F180" s="65"/>
      <c r="G180" s="65"/>
      <c r="H180" s="65"/>
      <c r="I180" s="65"/>
      <c r="J180" s="56"/>
      <c r="K180" s="49"/>
      <c r="L180" s="52"/>
      <c r="M180" s="52"/>
      <c r="N180" s="53"/>
      <c r="O180" s="49"/>
      <c r="P180" s="49"/>
      <c r="Q180" s="49"/>
      <c r="R180" s="49"/>
      <c r="S180" s="49"/>
      <c r="T180" s="54"/>
      <c r="U180" s="54"/>
      <c r="V180" s="54"/>
      <c r="W180" s="54"/>
      <c r="X180" s="54"/>
      <c r="Y180" s="54"/>
      <c r="Z180" s="54"/>
      <c r="AA180" s="50"/>
      <c r="AB180" s="50"/>
      <c r="AC180" s="50"/>
    </row>
    <row r="181" spans="2:29" ht="18" x14ac:dyDescent="0.25">
      <c r="B181" s="102"/>
      <c r="C181" s="50"/>
      <c r="D181" s="55"/>
      <c r="E181" s="64"/>
      <c r="F181" s="65"/>
      <c r="G181" s="65"/>
      <c r="H181" s="65"/>
      <c r="I181" s="65"/>
      <c r="J181" s="56"/>
      <c r="K181" s="49"/>
      <c r="L181" s="52"/>
      <c r="M181" s="52"/>
      <c r="N181" s="53"/>
      <c r="O181" s="49"/>
      <c r="P181" s="49"/>
      <c r="Q181" s="49"/>
      <c r="R181" s="49"/>
      <c r="S181" s="49"/>
      <c r="T181" s="54"/>
      <c r="U181" s="54"/>
      <c r="V181" s="54"/>
      <c r="W181" s="54"/>
      <c r="X181" s="54"/>
      <c r="Y181" s="54"/>
      <c r="Z181" s="54"/>
      <c r="AA181" s="50"/>
      <c r="AB181" s="50"/>
      <c r="AC181" s="50"/>
    </row>
    <row r="182" spans="2:29" ht="18" x14ac:dyDescent="0.25">
      <c r="B182" s="102"/>
      <c r="C182" s="50"/>
      <c r="D182" s="55"/>
      <c r="E182" s="64"/>
      <c r="F182" s="65"/>
      <c r="G182" s="65"/>
      <c r="H182" s="65"/>
      <c r="I182" s="65"/>
      <c r="J182" s="56"/>
      <c r="K182" s="49"/>
      <c r="L182" s="52"/>
      <c r="M182" s="52"/>
      <c r="N182" s="53"/>
      <c r="O182" s="49"/>
      <c r="P182" s="49"/>
      <c r="Q182" s="49"/>
      <c r="R182" s="49"/>
      <c r="S182" s="49"/>
      <c r="T182" s="54"/>
      <c r="U182" s="54"/>
      <c r="V182" s="54"/>
      <c r="W182" s="54"/>
      <c r="X182" s="54"/>
      <c r="Y182" s="54"/>
      <c r="Z182" s="54"/>
      <c r="AA182" s="50"/>
      <c r="AB182" s="50"/>
      <c r="AC182" s="50"/>
    </row>
    <row r="183" spans="2:29" ht="18" x14ac:dyDescent="0.25">
      <c r="B183" s="102"/>
      <c r="C183" s="50"/>
      <c r="D183" s="55"/>
      <c r="E183" s="64"/>
      <c r="F183" s="65"/>
      <c r="G183" s="65"/>
      <c r="H183" s="65"/>
      <c r="I183" s="65"/>
      <c r="J183" s="56"/>
      <c r="K183" s="49"/>
      <c r="L183" s="52"/>
      <c r="M183" s="52"/>
      <c r="N183" s="53"/>
      <c r="O183" s="49"/>
      <c r="P183" s="49"/>
      <c r="Q183" s="49"/>
      <c r="R183" s="49"/>
      <c r="S183" s="49"/>
      <c r="T183" s="54"/>
      <c r="U183" s="54"/>
      <c r="V183" s="54"/>
      <c r="W183" s="54"/>
      <c r="X183" s="54"/>
      <c r="Y183" s="54"/>
      <c r="Z183" s="54"/>
      <c r="AA183" s="50"/>
      <c r="AB183" s="50"/>
      <c r="AC183" s="50"/>
    </row>
    <row r="184" spans="2:29" ht="18" x14ac:dyDescent="0.25">
      <c r="B184" s="102"/>
      <c r="C184" s="50"/>
      <c r="D184" s="55"/>
      <c r="E184" s="64"/>
      <c r="F184" s="65"/>
      <c r="G184" s="65"/>
      <c r="H184" s="65"/>
      <c r="I184" s="65"/>
      <c r="J184" s="56"/>
      <c r="K184" s="49"/>
      <c r="L184" s="52"/>
      <c r="M184" s="52"/>
      <c r="N184" s="53"/>
      <c r="O184" s="49"/>
      <c r="P184" s="49"/>
      <c r="Q184" s="49"/>
      <c r="R184" s="49"/>
      <c r="S184" s="49"/>
      <c r="T184" s="54"/>
      <c r="U184" s="54"/>
      <c r="V184" s="54"/>
      <c r="W184" s="54"/>
      <c r="X184" s="54"/>
      <c r="Y184" s="54"/>
      <c r="Z184" s="54"/>
      <c r="AA184" s="50"/>
      <c r="AB184" s="50"/>
      <c r="AC184" s="50"/>
    </row>
    <row r="185" spans="2:29" ht="18" x14ac:dyDescent="0.25">
      <c r="B185" s="102"/>
      <c r="C185" s="50"/>
      <c r="D185" s="55"/>
      <c r="E185" s="64"/>
      <c r="F185" s="65"/>
      <c r="G185" s="65"/>
      <c r="H185" s="65"/>
      <c r="I185" s="65"/>
      <c r="J185" s="56"/>
      <c r="K185" s="49"/>
      <c r="L185" s="52"/>
      <c r="M185" s="52"/>
      <c r="N185" s="53"/>
      <c r="O185" s="49"/>
      <c r="P185" s="49"/>
      <c r="Q185" s="49"/>
      <c r="R185" s="49"/>
      <c r="S185" s="49"/>
      <c r="T185" s="54"/>
      <c r="U185" s="54"/>
      <c r="V185" s="54"/>
      <c r="W185" s="54"/>
      <c r="X185" s="54"/>
      <c r="Y185" s="54"/>
      <c r="Z185" s="54"/>
      <c r="AA185" s="50"/>
      <c r="AB185" s="50"/>
      <c r="AC185" s="50"/>
    </row>
    <row r="186" spans="2:29" ht="18" x14ac:dyDescent="0.25">
      <c r="B186" s="102"/>
      <c r="C186" s="50"/>
      <c r="D186" s="55"/>
      <c r="E186" s="64"/>
      <c r="F186" s="65"/>
      <c r="G186" s="65"/>
      <c r="H186" s="65"/>
      <c r="I186" s="65"/>
      <c r="J186" s="56"/>
      <c r="K186" s="49"/>
      <c r="L186" s="52"/>
      <c r="M186" s="52"/>
      <c r="N186" s="53"/>
      <c r="O186" s="49"/>
      <c r="P186" s="49"/>
      <c r="Q186" s="49"/>
      <c r="R186" s="49"/>
      <c r="S186" s="49"/>
      <c r="T186" s="54"/>
      <c r="U186" s="54"/>
      <c r="V186" s="54"/>
      <c r="W186" s="54"/>
      <c r="X186" s="54"/>
      <c r="Y186" s="54"/>
      <c r="Z186" s="54"/>
      <c r="AA186" s="50"/>
      <c r="AB186" s="50"/>
      <c r="AC186" s="50"/>
    </row>
    <row r="187" spans="2:29" ht="18" x14ac:dyDescent="0.25">
      <c r="B187" s="102"/>
      <c r="C187" s="50"/>
      <c r="D187" s="55"/>
      <c r="E187" s="64"/>
      <c r="F187" s="65"/>
      <c r="G187" s="65"/>
      <c r="H187" s="65"/>
      <c r="I187" s="65"/>
      <c r="J187" s="56"/>
      <c r="K187" s="49"/>
      <c r="L187" s="52"/>
      <c r="M187" s="52"/>
      <c r="N187" s="53"/>
      <c r="O187" s="49"/>
      <c r="P187" s="49"/>
      <c r="Q187" s="49"/>
      <c r="R187" s="49"/>
      <c r="S187" s="49"/>
      <c r="T187" s="54"/>
      <c r="U187" s="54"/>
      <c r="V187" s="54"/>
      <c r="W187" s="54"/>
      <c r="X187" s="54"/>
      <c r="Y187" s="54"/>
      <c r="Z187" s="54"/>
      <c r="AA187" s="50"/>
      <c r="AB187" s="50"/>
      <c r="AC187" s="50"/>
    </row>
    <row r="188" spans="2:29" ht="18" x14ac:dyDescent="0.25">
      <c r="B188" s="102"/>
      <c r="C188" s="50"/>
      <c r="D188" s="55"/>
      <c r="E188" s="64"/>
      <c r="F188" s="65"/>
      <c r="G188" s="65"/>
      <c r="H188" s="65"/>
      <c r="I188" s="65"/>
      <c r="J188" s="56"/>
      <c r="K188" s="49"/>
      <c r="L188" s="52"/>
      <c r="M188" s="52"/>
      <c r="N188" s="53"/>
      <c r="O188" s="49"/>
      <c r="P188" s="49"/>
      <c r="Q188" s="49"/>
      <c r="R188" s="49"/>
      <c r="S188" s="49"/>
      <c r="T188" s="54"/>
      <c r="U188" s="54"/>
      <c r="V188" s="54"/>
      <c r="W188" s="54"/>
      <c r="X188" s="54"/>
      <c r="Y188" s="54"/>
      <c r="Z188" s="54"/>
      <c r="AA188" s="50"/>
      <c r="AB188" s="50"/>
      <c r="AC188" s="50"/>
    </row>
    <row r="189" spans="2:29" ht="18" x14ac:dyDescent="0.25">
      <c r="B189" s="102"/>
      <c r="C189" s="50"/>
      <c r="D189" s="55"/>
      <c r="E189" s="64"/>
      <c r="F189" s="65"/>
      <c r="G189" s="65"/>
      <c r="H189" s="65"/>
      <c r="I189" s="65"/>
      <c r="J189" s="56"/>
      <c r="K189" s="49"/>
      <c r="L189" s="52"/>
      <c r="M189" s="52"/>
      <c r="N189" s="53"/>
      <c r="O189" s="49"/>
      <c r="P189" s="49"/>
      <c r="Q189" s="49"/>
      <c r="R189" s="49"/>
      <c r="S189" s="49"/>
      <c r="T189" s="54"/>
      <c r="U189" s="54"/>
      <c r="V189" s="54"/>
      <c r="W189" s="54"/>
      <c r="X189" s="54"/>
      <c r="Y189" s="54"/>
      <c r="Z189" s="54"/>
      <c r="AA189" s="50"/>
      <c r="AB189" s="50"/>
      <c r="AC189" s="50"/>
    </row>
    <row r="190" spans="2:29" ht="18" x14ac:dyDescent="0.25">
      <c r="B190" s="102"/>
      <c r="C190" s="50"/>
      <c r="D190" s="55"/>
      <c r="E190" s="64"/>
      <c r="F190" s="65"/>
      <c r="G190" s="65"/>
      <c r="H190" s="65"/>
      <c r="I190" s="65"/>
      <c r="J190" s="56"/>
      <c r="K190" s="49"/>
      <c r="L190" s="52"/>
      <c r="M190" s="52"/>
      <c r="N190" s="53"/>
      <c r="O190" s="49"/>
      <c r="P190" s="49"/>
      <c r="Q190" s="49"/>
      <c r="R190" s="49"/>
      <c r="S190" s="49"/>
      <c r="T190" s="54"/>
      <c r="U190" s="54"/>
      <c r="V190" s="54"/>
      <c r="W190" s="54"/>
      <c r="X190" s="54"/>
      <c r="Y190" s="54"/>
      <c r="Z190" s="54"/>
      <c r="AA190" s="50"/>
      <c r="AB190" s="50"/>
      <c r="AC190" s="50"/>
    </row>
    <row r="191" spans="2:29" ht="18" x14ac:dyDescent="0.25">
      <c r="B191" s="102"/>
      <c r="C191" s="50"/>
      <c r="D191" s="55"/>
      <c r="E191" s="64"/>
      <c r="F191" s="65"/>
      <c r="G191" s="65"/>
      <c r="H191" s="65"/>
      <c r="I191" s="65"/>
      <c r="J191" s="56"/>
      <c r="K191" s="49"/>
      <c r="L191" s="52"/>
      <c r="M191" s="52"/>
      <c r="N191" s="53"/>
      <c r="O191" s="49"/>
      <c r="P191" s="49"/>
      <c r="Q191" s="49"/>
      <c r="R191" s="49"/>
      <c r="S191" s="49"/>
      <c r="T191" s="54"/>
      <c r="U191" s="54"/>
      <c r="V191" s="54"/>
      <c r="W191" s="54"/>
      <c r="X191" s="54"/>
      <c r="Y191" s="54"/>
      <c r="Z191" s="54"/>
      <c r="AA191" s="50"/>
      <c r="AB191" s="50"/>
      <c r="AC191" s="50"/>
    </row>
    <row r="192" spans="2:29" ht="18" x14ac:dyDescent="0.25">
      <c r="B192" s="102"/>
      <c r="C192" s="50"/>
      <c r="D192" s="55"/>
      <c r="E192" s="64"/>
      <c r="F192" s="65"/>
      <c r="G192" s="65"/>
      <c r="H192" s="65"/>
      <c r="I192" s="65"/>
      <c r="J192" s="56"/>
      <c r="K192" s="49"/>
      <c r="L192" s="52"/>
      <c r="M192" s="52"/>
      <c r="N192" s="53"/>
      <c r="O192" s="49"/>
      <c r="P192" s="49"/>
      <c r="Q192" s="49"/>
      <c r="R192" s="49"/>
      <c r="S192" s="49"/>
      <c r="T192" s="54"/>
      <c r="U192" s="54"/>
      <c r="V192" s="54"/>
      <c r="W192" s="54"/>
      <c r="X192" s="54"/>
      <c r="Y192" s="54"/>
      <c r="Z192" s="54"/>
      <c r="AA192" s="50"/>
      <c r="AB192" s="50"/>
      <c r="AC192" s="50"/>
    </row>
    <row r="193" spans="2:29" ht="18" x14ac:dyDescent="0.25">
      <c r="B193" s="102"/>
      <c r="C193" s="50"/>
      <c r="D193" s="55"/>
      <c r="E193" s="64"/>
      <c r="F193" s="65"/>
      <c r="G193" s="65"/>
      <c r="H193" s="65"/>
      <c r="I193" s="65"/>
      <c r="J193" s="56"/>
      <c r="K193" s="49"/>
      <c r="L193" s="52"/>
      <c r="M193" s="52"/>
      <c r="N193" s="53"/>
      <c r="O193" s="49"/>
      <c r="P193" s="49"/>
      <c r="Q193" s="49"/>
      <c r="R193" s="49"/>
      <c r="S193" s="49"/>
      <c r="T193" s="54"/>
      <c r="U193" s="54"/>
      <c r="V193" s="54"/>
      <c r="W193" s="54"/>
      <c r="X193" s="54"/>
      <c r="Y193" s="54"/>
      <c r="Z193" s="54"/>
      <c r="AA193" s="50"/>
      <c r="AB193" s="50"/>
      <c r="AC193" s="50"/>
    </row>
    <row r="194" spans="2:29" ht="18" x14ac:dyDescent="0.25">
      <c r="B194" s="102"/>
      <c r="C194" s="50"/>
      <c r="D194" s="55"/>
      <c r="E194" s="64"/>
      <c r="F194" s="65"/>
      <c r="G194" s="65"/>
      <c r="H194" s="65"/>
      <c r="I194" s="65"/>
      <c r="J194" s="56"/>
      <c r="K194" s="49"/>
      <c r="L194" s="52"/>
      <c r="M194" s="52"/>
      <c r="N194" s="53"/>
      <c r="O194" s="49"/>
      <c r="P194" s="49"/>
      <c r="Q194" s="49"/>
      <c r="R194" s="49"/>
      <c r="S194" s="49"/>
      <c r="T194" s="54"/>
      <c r="U194" s="54"/>
      <c r="V194" s="54"/>
      <c r="W194" s="54"/>
      <c r="X194" s="54"/>
      <c r="Y194" s="54"/>
      <c r="Z194" s="54"/>
      <c r="AA194" s="50"/>
      <c r="AB194" s="50"/>
      <c r="AC194" s="50"/>
    </row>
    <row r="195" spans="2:29" ht="18" x14ac:dyDescent="0.25">
      <c r="B195" s="102"/>
      <c r="C195" s="50"/>
      <c r="D195" s="55"/>
      <c r="E195" s="64"/>
      <c r="F195" s="65"/>
      <c r="G195" s="65"/>
      <c r="H195" s="65"/>
      <c r="I195" s="65"/>
      <c r="J195" s="56"/>
      <c r="K195" s="49"/>
      <c r="L195" s="52"/>
      <c r="M195" s="52"/>
      <c r="N195" s="53"/>
      <c r="O195" s="49"/>
      <c r="P195" s="49"/>
      <c r="Q195" s="49"/>
      <c r="R195" s="49"/>
      <c r="S195" s="49"/>
      <c r="T195" s="54"/>
      <c r="U195" s="54"/>
      <c r="V195" s="54"/>
      <c r="W195" s="54"/>
      <c r="X195" s="54"/>
      <c r="Y195" s="54"/>
      <c r="Z195" s="54"/>
      <c r="AA195" s="50"/>
      <c r="AB195" s="50"/>
      <c r="AC195" s="50"/>
    </row>
    <row r="196" spans="2:29" ht="18" x14ac:dyDescent="0.25">
      <c r="B196" s="102"/>
      <c r="C196" s="50"/>
      <c r="D196" s="55"/>
      <c r="E196" s="64"/>
      <c r="F196" s="65"/>
      <c r="G196" s="65"/>
      <c r="H196" s="65"/>
      <c r="I196" s="65"/>
      <c r="J196" s="56"/>
      <c r="K196" s="49"/>
      <c r="L196" s="52"/>
      <c r="M196" s="52"/>
      <c r="N196" s="53"/>
      <c r="O196" s="49"/>
      <c r="P196" s="49"/>
      <c r="Q196" s="49"/>
      <c r="R196" s="49"/>
      <c r="S196" s="49"/>
      <c r="T196" s="54"/>
      <c r="U196" s="54"/>
      <c r="V196" s="54"/>
      <c r="W196" s="54"/>
      <c r="X196" s="54"/>
      <c r="Y196" s="54"/>
      <c r="Z196" s="54"/>
      <c r="AA196" s="50"/>
      <c r="AB196" s="50"/>
      <c r="AC196" s="50"/>
    </row>
    <row r="197" spans="2:29" ht="18" x14ac:dyDescent="0.25">
      <c r="B197" s="102"/>
      <c r="C197" s="50"/>
      <c r="D197" s="55"/>
      <c r="E197" s="64"/>
      <c r="F197" s="65"/>
      <c r="G197" s="65"/>
      <c r="H197" s="65"/>
      <c r="I197" s="65"/>
      <c r="J197" s="56"/>
      <c r="K197" s="49"/>
      <c r="L197" s="52"/>
      <c r="M197" s="52"/>
      <c r="N197" s="53"/>
      <c r="O197" s="49"/>
      <c r="P197" s="49"/>
      <c r="Q197" s="49"/>
      <c r="R197" s="49"/>
      <c r="S197" s="49"/>
      <c r="T197" s="54"/>
      <c r="U197" s="54"/>
      <c r="V197" s="54"/>
      <c r="W197" s="54"/>
      <c r="X197" s="54"/>
      <c r="Y197" s="54"/>
      <c r="Z197" s="54"/>
      <c r="AA197" s="50"/>
      <c r="AB197" s="50"/>
      <c r="AC197" s="50"/>
    </row>
    <row r="198" spans="2:29" ht="18" x14ac:dyDescent="0.25">
      <c r="B198" s="102"/>
      <c r="C198" s="50"/>
      <c r="D198" s="55"/>
      <c r="E198" s="64"/>
      <c r="F198" s="65"/>
      <c r="G198" s="65"/>
      <c r="H198" s="65"/>
      <c r="I198" s="65"/>
      <c r="J198" s="56"/>
      <c r="K198" s="49"/>
      <c r="L198" s="52"/>
      <c r="M198" s="52"/>
      <c r="N198" s="53"/>
      <c r="O198" s="49"/>
      <c r="P198" s="49"/>
      <c r="Q198" s="49"/>
      <c r="R198" s="49"/>
      <c r="S198" s="49"/>
      <c r="T198" s="54"/>
      <c r="U198" s="54"/>
      <c r="V198" s="54"/>
      <c r="W198" s="54"/>
      <c r="X198" s="54"/>
      <c r="Y198" s="54"/>
      <c r="Z198" s="54"/>
      <c r="AA198" s="50"/>
      <c r="AB198" s="50"/>
      <c r="AC198" s="50"/>
    </row>
    <row r="199" spans="2:29" ht="18" x14ac:dyDescent="0.25">
      <c r="B199" s="102"/>
      <c r="C199" s="50"/>
      <c r="D199" s="55"/>
      <c r="E199" s="64"/>
      <c r="F199" s="65"/>
      <c r="G199" s="65"/>
      <c r="H199" s="65"/>
      <c r="I199" s="65"/>
      <c r="J199" s="56"/>
      <c r="K199" s="49"/>
      <c r="L199" s="52"/>
      <c r="M199" s="52"/>
      <c r="N199" s="53"/>
      <c r="O199" s="49"/>
      <c r="P199" s="49"/>
      <c r="Q199" s="49"/>
      <c r="R199" s="49"/>
      <c r="S199" s="49"/>
      <c r="T199" s="54"/>
      <c r="U199" s="54"/>
      <c r="V199" s="54"/>
      <c r="W199" s="54"/>
      <c r="X199" s="54"/>
      <c r="Y199" s="54"/>
      <c r="Z199" s="54"/>
      <c r="AA199" s="50"/>
      <c r="AB199" s="50"/>
      <c r="AC199" s="50"/>
    </row>
    <row r="200" spans="2:29" ht="18" x14ac:dyDescent="0.25">
      <c r="B200" s="102"/>
      <c r="C200" s="50"/>
      <c r="D200" s="55"/>
      <c r="E200" s="64"/>
      <c r="F200" s="65"/>
      <c r="G200" s="65"/>
      <c r="H200" s="65"/>
      <c r="I200" s="65"/>
      <c r="J200" s="56"/>
      <c r="K200" s="49"/>
      <c r="L200" s="52"/>
      <c r="M200" s="52"/>
      <c r="N200" s="53"/>
      <c r="O200" s="49"/>
      <c r="P200" s="49"/>
      <c r="Q200" s="49"/>
      <c r="R200" s="49"/>
      <c r="S200" s="49"/>
      <c r="T200" s="54"/>
      <c r="U200" s="54"/>
      <c r="V200" s="54"/>
      <c r="W200" s="54"/>
      <c r="X200" s="54"/>
      <c r="Y200" s="54"/>
      <c r="Z200" s="54"/>
      <c r="AA200" s="50"/>
      <c r="AB200" s="50"/>
      <c r="AC200" s="50"/>
    </row>
    <row r="201" spans="2:29" ht="18" x14ac:dyDescent="0.25">
      <c r="B201" s="102"/>
      <c r="C201" s="50"/>
      <c r="D201" s="55"/>
      <c r="E201" s="64"/>
      <c r="F201" s="65"/>
      <c r="G201" s="65"/>
      <c r="H201" s="65"/>
      <c r="I201" s="65"/>
      <c r="J201" s="56"/>
      <c r="K201" s="49"/>
      <c r="L201" s="52"/>
      <c r="M201" s="52"/>
      <c r="N201" s="53"/>
      <c r="O201" s="49"/>
      <c r="P201" s="49"/>
      <c r="Q201" s="49"/>
      <c r="R201" s="49"/>
      <c r="S201" s="49"/>
      <c r="T201" s="54"/>
      <c r="U201" s="54"/>
      <c r="V201" s="54"/>
      <c r="W201" s="54"/>
      <c r="X201" s="54"/>
      <c r="Y201" s="54"/>
      <c r="Z201" s="54"/>
      <c r="AA201" s="50"/>
      <c r="AB201" s="50"/>
      <c r="AC201" s="50"/>
    </row>
    <row r="202" spans="2:29" ht="18" x14ac:dyDescent="0.25">
      <c r="B202" s="102"/>
      <c r="C202" s="50"/>
      <c r="D202" s="55"/>
      <c r="E202" s="64"/>
      <c r="F202" s="65"/>
      <c r="G202" s="65"/>
      <c r="H202" s="65"/>
      <c r="I202" s="65"/>
      <c r="J202" s="56"/>
      <c r="K202" s="49"/>
      <c r="L202" s="52"/>
      <c r="M202" s="52"/>
      <c r="N202" s="53"/>
      <c r="O202" s="49"/>
      <c r="P202" s="49"/>
      <c r="Q202" s="49"/>
      <c r="R202" s="49"/>
      <c r="S202" s="49"/>
      <c r="T202" s="54"/>
      <c r="U202" s="54"/>
      <c r="V202" s="54"/>
      <c r="W202" s="54"/>
      <c r="X202" s="54"/>
      <c r="Y202" s="54"/>
      <c r="Z202" s="54"/>
      <c r="AA202" s="50"/>
      <c r="AB202" s="50"/>
      <c r="AC202" s="50"/>
    </row>
    <row r="203" spans="2:29" ht="18" x14ac:dyDescent="0.25">
      <c r="B203" s="102"/>
      <c r="C203" s="50"/>
      <c r="D203" s="55"/>
      <c r="E203" s="64"/>
      <c r="F203" s="65"/>
      <c r="G203" s="65"/>
      <c r="H203" s="65"/>
      <c r="I203" s="65"/>
      <c r="J203" s="56"/>
      <c r="K203" s="49"/>
      <c r="L203" s="52"/>
      <c r="M203" s="52"/>
      <c r="N203" s="53"/>
      <c r="O203" s="49"/>
      <c r="P203" s="49"/>
      <c r="Q203" s="49"/>
      <c r="R203" s="49"/>
      <c r="S203" s="49"/>
      <c r="T203" s="54"/>
      <c r="U203" s="54"/>
      <c r="V203" s="54"/>
      <c r="W203" s="54"/>
      <c r="X203" s="54"/>
      <c r="Y203" s="54"/>
      <c r="Z203" s="54"/>
      <c r="AA203" s="50"/>
      <c r="AB203" s="50"/>
      <c r="AC203" s="50"/>
    </row>
    <row r="204" spans="2:29" ht="18" x14ac:dyDescent="0.25">
      <c r="B204" s="102"/>
      <c r="C204" s="50"/>
      <c r="D204" s="55"/>
      <c r="E204" s="64"/>
      <c r="F204" s="65"/>
      <c r="G204" s="65"/>
      <c r="H204" s="65"/>
      <c r="I204" s="65"/>
      <c r="J204" s="56"/>
      <c r="K204" s="49"/>
      <c r="L204" s="52"/>
      <c r="M204" s="52"/>
      <c r="N204" s="53"/>
      <c r="O204" s="49"/>
      <c r="P204" s="49"/>
      <c r="Q204" s="49"/>
      <c r="R204" s="49"/>
      <c r="S204" s="49"/>
      <c r="T204" s="54"/>
      <c r="U204" s="54"/>
      <c r="V204" s="54"/>
      <c r="W204" s="54"/>
      <c r="X204" s="54"/>
      <c r="Y204" s="54"/>
      <c r="Z204" s="54"/>
      <c r="AA204" s="50"/>
      <c r="AB204" s="50"/>
      <c r="AC204" s="50"/>
    </row>
    <row r="205" spans="2:29" ht="18" x14ac:dyDescent="0.25">
      <c r="B205" s="102"/>
      <c r="C205" s="50"/>
      <c r="D205" s="55"/>
      <c r="E205" s="64"/>
      <c r="F205" s="65"/>
      <c r="G205" s="65"/>
      <c r="H205" s="65"/>
      <c r="I205" s="65"/>
      <c r="J205" s="56"/>
      <c r="K205" s="49"/>
      <c r="L205" s="52"/>
      <c r="M205" s="52"/>
      <c r="N205" s="53"/>
      <c r="O205" s="49"/>
      <c r="P205" s="49"/>
      <c r="Q205" s="49"/>
      <c r="R205" s="49"/>
      <c r="S205" s="49"/>
      <c r="T205" s="54"/>
      <c r="U205" s="54"/>
      <c r="V205" s="54"/>
      <c r="W205" s="54"/>
      <c r="X205" s="54"/>
      <c r="Y205" s="54"/>
      <c r="Z205" s="54"/>
      <c r="AA205" s="50"/>
      <c r="AB205" s="50"/>
      <c r="AC205" s="50"/>
    </row>
    <row r="206" spans="2:29" ht="18" x14ac:dyDescent="0.25">
      <c r="B206" s="102"/>
      <c r="C206" s="50"/>
      <c r="D206" s="55"/>
      <c r="E206" s="64"/>
      <c r="F206" s="65"/>
      <c r="G206" s="65"/>
      <c r="H206" s="65"/>
      <c r="I206" s="65"/>
      <c r="J206" s="56"/>
      <c r="K206" s="49"/>
      <c r="L206" s="52"/>
      <c r="M206" s="52"/>
      <c r="N206" s="53"/>
      <c r="O206" s="49"/>
      <c r="P206" s="49"/>
      <c r="Q206" s="49"/>
      <c r="R206" s="49"/>
      <c r="S206" s="49"/>
      <c r="T206" s="54"/>
      <c r="U206" s="54"/>
      <c r="V206" s="54"/>
      <c r="W206" s="54"/>
      <c r="X206" s="54"/>
      <c r="Y206" s="54"/>
      <c r="Z206" s="54"/>
      <c r="AA206" s="50"/>
      <c r="AB206" s="50"/>
      <c r="AC206" s="50"/>
    </row>
    <row r="207" spans="2:29" ht="18" x14ac:dyDescent="0.25">
      <c r="B207" s="102"/>
      <c r="C207" s="50"/>
      <c r="D207" s="55"/>
      <c r="E207" s="64"/>
      <c r="F207" s="65"/>
      <c r="G207" s="65"/>
      <c r="H207" s="65"/>
      <c r="I207" s="65"/>
      <c r="J207" s="56"/>
      <c r="K207" s="49"/>
      <c r="L207" s="52"/>
      <c r="M207" s="52"/>
      <c r="N207" s="53"/>
      <c r="O207" s="49"/>
      <c r="P207" s="49"/>
      <c r="Q207" s="49"/>
      <c r="R207" s="49"/>
      <c r="S207" s="49"/>
      <c r="T207" s="54"/>
      <c r="U207" s="54"/>
      <c r="V207" s="54"/>
      <c r="W207" s="54"/>
      <c r="X207" s="54"/>
      <c r="Y207" s="54"/>
      <c r="Z207" s="54"/>
      <c r="AA207" s="50"/>
      <c r="AB207" s="50"/>
      <c r="AC207" s="50"/>
    </row>
    <row r="208" spans="2:29" ht="18" x14ac:dyDescent="0.25">
      <c r="B208" s="102"/>
      <c r="C208" s="50"/>
      <c r="D208" s="55"/>
      <c r="E208" s="64"/>
      <c r="F208" s="65"/>
      <c r="G208" s="65"/>
      <c r="H208" s="65"/>
      <c r="I208" s="65"/>
      <c r="J208" s="56"/>
      <c r="K208" s="49"/>
      <c r="L208" s="52"/>
      <c r="M208" s="52"/>
      <c r="N208" s="53"/>
      <c r="O208" s="49"/>
      <c r="P208" s="49"/>
      <c r="Q208" s="49"/>
      <c r="R208" s="49"/>
      <c r="S208" s="49"/>
      <c r="T208" s="54"/>
      <c r="U208" s="54"/>
      <c r="V208" s="54"/>
      <c r="W208" s="54"/>
      <c r="X208" s="54"/>
      <c r="Y208" s="54"/>
      <c r="Z208" s="54"/>
      <c r="AA208" s="50"/>
      <c r="AB208" s="50"/>
      <c r="AC208" s="50"/>
    </row>
    <row r="209" spans="2:29" ht="18" x14ac:dyDescent="0.25">
      <c r="B209" s="102"/>
      <c r="C209" s="50"/>
      <c r="D209" s="55"/>
      <c r="E209" s="64"/>
      <c r="F209" s="65"/>
      <c r="G209" s="65"/>
      <c r="H209" s="65"/>
      <c r="I209" s="65"/>
      <c r="J209" s="56"/>
      <c r="K209" s="49"/>
      <c r="L209" s="52"/>
      <c r="M209" s="52"/>
      <c r="N209" s="53"/>
      <c r="O209" s="49"/>
      <c r="P209" s="49"/>
      <c r="Q209" s="49"/>
      <c r="R209" s="49"/>
      <c r="S209" s="49"/>
      <c r="T209" s="54"/>
      <c r="U209" s="54"/>
      <c r="V209" s="54"/>
      <c r="W209" s="54"/>
      <c r="X209" s="54"/>
      <c r="Y209" s="54"/>
      <c r="Z209" s="54"/>
      <c r="AA209" s="50"/>
      <c r="AB209" s="50"/>
      <c r="AC209" s="50"/>
    </row>
    <row r="210" spans="2:29" ht="18" x14ac:dyDescent="0.25">
      <c r="B210" s="102"/>
      <c r="C210" s="50"/>
      <c r="D210" s="55"/>
      <c r="E210" s="64"/>
      <c r="F210" s="65"/>
      <c r="G210" s="65"/>
      <c r="H210" s="65"/>
      <c r="I210" s="65"/>
      <c r="J210" s="56"/>
      <c r="K210" s="49"/>
      <c r="L210" s="52"/>
      <c r="M210" s="52"/>
      <c r="N210" s="53"/>
      <c r="O210" s="49"/>
      <c r="P210" s="49"/>
      <c r="Q210" s="49"/>
      <c r="R210" s="49"/>
      <c r="S210" s="49"/>
      <c r="T210" s="54"/>
      <c r="U210" s="54"/>
      <c r="V210" s="54"/>
      <c r="W210" s="54"/>
      <c r="X210" s="54"/>
      <c r="Y210" s="54"/>
      <c r="Z210" s="54"/>
      <c r="AA210" s="50"/>
      <c r="AB210" s="50"/>
      <c r="AC210" s="50"/>
    </row>
    <row r="211" spans="2:29" ht="18" x14ac:dyDescent="0.25">
      <c r="B211" s="102"/>
      <c r="C211" s="50"/>
      <c r="D211" s="55"/>
      <c r="E211" s="64"/>
      <c r="F211" s="65"/>
      <c r="G211" s="65"/>
      <c r="H211" s="65"/>
      <c r="I211" s="65"/>
      <c r="J211" s="56"/>
      <c r="K211" s="49"/>
      <c r="L211" s="52"/>
      <c r="M211" s="52"/>
      <c r="N211" s="53"/>
      <c r="O211" s="49"/>
      <c r="P211" s="49"/>
      <c r="Q211" s="49"/>
      <c r="R211" s="49"/>
      <c r="S211" s="49"/>
      <c r="T211" s="54"/>
      <c r="U211" s="54"/>
      <c r="V211" s="54"/>
      <c r="W211" s="54"/>
      <c r="X211" s="54"/>
      <c r="Y211" s="54"/>
      <c r="Z211" s="54"/>
      <c r="AA211" s="50"/>
      <c r="AB211" s="50"/>
      <c r="AC211" s="50"/>
    </row>
    <row r="212" spans="2:29" ht="18" x14ac:dyDescent="0.25">
      <c r="B212" s="102"/>
      <c r="C212" s="50"/>
      <c r="D212" s="55"/>
      <c r="E212" s="64"/>
      <c r="F212" s="65"/>
      <c r="G212" s="65"/>
      <c r="H212" s="65"/>
      <c r="I212" s="65"/>
      <c r="J212" s="56"/>
      <c r="K212" s="49"/>
      <c r="L212" s="52"/>
      <c r="M212" s="52"/>
      <c r="N212" s="53"/>
      <c r="O212" s="49"/>
      <c r="P212" s="49"/>
      <c r="Q212" s="49"/>
      <c r="R212" s="49"/>
      <c r="S212" s="49"/>
      <c r="T212" s="54"/>
      <c r="U212" s="54"/>
      <c r="V212" s="54"/>
      <c r="W212" s="54"/>
      <c r="X212" s="54"/>
      <c r="Y212" s="54"/>
      <c r="Z212" s="54"/>
      <c r="AA212" s="50"/>
      <c r="AB212" s="50"/>
      <c r="AC212" s="50"/>
    </row>
    <row r="213" spans="2:29" ht="18" x14ac:dyDescent="0.25">
      <c r="B213" s="102"/>
      <c r="C213" s="50"/>
      <c r="D213" s="55"/>
      <c r="E213" s="64"/>
      <c r="F213" s="65"/>
      <c r="G213" s="65"/>
      <c r="H213" s="65"/>
      <c r="I213" s="65"/>
      <c r="J213" s="56"/>
      <c r="K213" s="49"/>
      <c r="L213" s="52"/>
      <c r="M213" s="52"/>
      <c r="N213" s="53"/>
      <c r="O213" s="49"/>
      <c r="P213" s="49"/>
      <c r="Q213" s="49"/>
      <c r="R213" s="49"/>
      <c r="S213" s="49"/>
      <c r="T213" s="54"/>
      <c r="U213" s="54"/>
      <c r="V213" s="54"/>
      <c r="W213" s="54"/>
      <c r="X213" s="54"/>
      <c r="Y213" s="54"/>
      <c r="Z213" s="54"/>
      <c r="AA213" s="50"/>
      <c r="AB213" s="50"/>
      <c r="AC213" s="50"/>
    </row>
    <row r="214" spans="2:29" ht="18" x14ac:dyDescent="0.25">
      <c r="B214" s="102"/>
      <c r="C214" s="50"/>
      <c r="D214" s="55"/>
      <c r="E214" s="64"/>
      <c r="F214" s="65"/>
      <c r="G214" s="65"/>
      <c r="H214" s="65"/>
      <c r="I214" s="65"/>
      <c r="J214" s="56"/>
      <c r="K214" s="49"/>
      <c r="L214" s="52"/>
      <c r="M214" s="52"/>
      <c r="N214" s="53"/>
      <c r="O214" s="49"/>
      <c r="P214" s="49"/>
      <c r="Q214" s="49"/>
      <c r="R214" s="49"/>
      <c r="S214" s="49"/>
      <c r="T214" s="54"/>
      <c r="U214" s="54"/>
      <c r="V214" s="54"/>
      <c r="W214" s="54"/>
      <c r="X214" s="54"/>
      <c r="Y214" s="54"/>
      <c r="Z214" s="54"/>
      <c r="AA214" s="50"/>
      <c r="AB214" s="50"/>
      <c r="AC214" s="50"/>
    </row>
    <row r="215" spans="2:29" ht="18" x14ac:dyDescent="0.25">
      <c r="B215" s="102"/>
      <c r="C215" s="50"/>
      <c r="D215" s="55"/>
      <c r="E215" s="64"/>
      <c r="F215" s="65"/>
      <c r="G215" s="65"/>
      <c r="H215" s="65"/>
      <c r="I215" s="65"/>
      <c r="J215" s="56"/>
      <c r="K215" s="49"/>
      <c r="L215" s="52"/>
      <c r="M215" s="52"/>
      <c r="N215" s="53"/>
      <c r="O215" s="49"/>
      <c r="P215" s="49"/>
      <c r="Q215" s="49"/>
      <c r="R215" s="49"/>
      <c r="S215" s="49"/>
      <c r="T215" s="54"/>
      <c r="U215" s="54"/>
      <c r="V215" s="54"/>
      <c r="W215" s="54"/>
      <c r="X215" s="54"/>
      <c r="Y215" s="54"/>
      <c r="Z215" s="54"/>
      <c r="AA215" s="50"/>
      <c r="AB215" s="50"/>
      <c r="AC215" s="50"/>
    </row>
    <row r="216" spans="2:29" ht="18" x14ac:dyDescent="0.25">
      <c r="B216" s="102"/>
      <c r="C216" s="50"/>
      <c r="D216" s="55"/>
      <c r="E216" s="64"/>
      <c r="F216" s="65"/>
      <c r="G216" s="65"/>
      <c r="H216" s="65"/>
      <c r="I216" s="65"/>
      <c r="J216" s="56"/>
      <c r="K216" s="49"/>
      <c r="L216" s="52"/>
      <c r="M216" s="52"/>
      <c r="N216" s="53"/>
      <c r="O216" s="49"/>
      <c r="P216" s="49"/>
      <c r="Q216" s="49"/>
      <c r="R216" s="49"/>
      <c r="S216" s="49"/>
      <c r="T216" s="54"/>
      <c r="U216" s="54"/>
      <c r="V216" s="54"/>
      <c r="W216" s="54"/>
      <c r="X216" s="54"/>
      <c r="Y216" s="54"/>
      <c r="Z216" s="54"/>
      <c r="AA216" s="50"/>
      <c r="AB216" s="50"/>
      <c r="AC216" s="50"/>
    </row>
    <row r="217" spans="2:29" ht="18" x14ac:dyDescent="0.25">
      <c r="B217" s="102"/>
      <c r="C217" s="50"/>
      <c r="D217" s="55"/>
      <c r="E217" s="64"/>
      <c r="F217" s="65"/>
      <c r="G217" s="65"/>
      <c r="H217" s="65"/>
      <c r="I217" s="65"/>
      <c r="J217" s="56"/>
      <c r="K217" s="49"/>
      <c r="L217" s="52"/>
      <c r="M217" s="52"/>
      <c r="N217" s="53"/>
      <c r="O217" s="49"/>
      <c r="P217" s="49"/>
      <c r="Q217" s="49"/>
      <c r="R217" s="49"/>
      <c r="S217" s="49"/>
      <c r="T217" s="54"/>
      <c r="U217" s="54"/>
      <c r="V217" s="54"/>
      <c r="W217" s="54"/>
      <c r="X217" s="54"/>
      <c r="Y217" s="54"/>
      <c r="Z217" s="54"/>
      <c r="AA217" s="50"/>
      <c r="AB217" s="50"/>
      <c r="AC217" s="50"/>
    </row>
    <row r="218" spans="2:29" ht="18" x14ac:dyDescent="0.25">
      <c r="B218" s="102"/>
      <c r="C218" s="50"/>
      <c r="D218" s="55"/>
      <c r="E218" s="64"/>
      <c r="F218" s="65"/>
      <c r="G218" s="65"/>
      <c r="H218" s="65"/>
      <c r="I218" s="65"/>
      <c r="J218" s="56"/>
      <c r="K218" s="49"/>
      <c r="L218" s="52"/>
      <c r="M218" s="52"/>
      <c r="N218" s="53"/>
      <c r="O218" s="49"/>
      <c r="P218" s="49"/>
      <c r="Q218" s="49"/>
      <c r="R218" s="49"/>
      <c r="S218" s="49"/>
      <c r="T218" s="54"/>
      <c r="U218" s="54"/>
      <c r="V218" s="54"/>
      <c r="W218" s="54"/>
      <c r="X218" s="54"/>
      <c r="Y218" s="54"/>
      <c r="Z218" s="54"/>
      <c r="AA218" s="50"/>
      <c r="AB218" s="50"/>
      <c r="AC218" s="50"/>
    </row>
    <row r="219" spans="2:29" ht="18" x14ac:dyDescent="0.25">
      <c r="B219" s="102"/>
      <c r="C219" s="50"/>
      <c r="D219" s="55"/>
      <c r="E219" s="64"/>
      <c r="F219" s="65"/>
      <c r="G219" s="65"/>
      <c r="H219" s="65"/>
      <c r="I219" s="65"/>
      <c r="J219" s="56"/>
      <c r="K219" s="49"/>
      <c r="L219" s="52"/>
      <c r="M219" s="52"/>
      <c r="N219" s="53"/>
      <c r="O219" s="49"/>
      <c r="P219" s="49"/>
      <c r="Q219" s="49"/>
      <c r="R219" s="49"/>
      <c r="S219" s="49"/>
      <c r="T219" s="54"/>
      <c r="U219" s="54"/>
      <c r="V219" s="54"/>
      <c r="W219" s="54"/>
      <c r="X219" s="54"/>
      <c r="Y219" s="54"/>
      <c r="Z219" s="54"/>
      <c r="AA219" s="50"/>
      <c r="AB219" s="50"/>
      <c r="AC219" s="50"/>
    </row>
    <row r="220" spans="2:29" ht="18" x14ac:dyDescent="0.25">
      <c r="B220" s="102"/>
      <c r="C220" s="50"/>
      <c r="D220" s="55"/>
      <c r="E220" s="64"/>
      <c r="F220" s="65"/>
      <c r="G220" s="65"/>
      <c r="H220" s="65"/>
      <c r="I220" s="65"/>
      <c r="J220" s="56"/>
      <c r="K220" s="49"/>
      <c r="L220" s="52"/>
      <c r="M220" s="52"/>
      <c r="N220" s="53"/>
      <c r="O220" s="49"/>
      <c r="P220" s="49"/>
      <c r="Q220" s="49"/>
      <c r="R220" s="49"/>
      <c r="S220" s="49"/>
      <c r="T220" s="54"/>
      <c r="U220" s="54"/>
      <c r="V220" s="54"/>
      <c r="W220" s="54"/>
      <c r="X220" s="54"/>
      <c r="Y220" s="54"/>
      <c r="Z220" s="54"/>
      <c r="AA220" s="50"/>
      <c r="AB220" s="50"/>
      <c r="AC220" s="50"/>
    </row>
    <row r="221" spans="2:29" ht="18" x14ac:dyDescent="0.25">
      <c r="B221" s="102"/>
      <c r="C221" s="50"/>
      <c r="D221" s="55"/>
      <c r="E221" s="64"/>
      <c r="F221" s="65"/>
      <c r="G221" s="65"/>
      <c r="H221" s="65"/>
      <c r="I221" s="65"/>
      <c r="J221" s="56"/>
      <c r="K221" s="49"/>
      <c r="L221" s="52"/>
      <c r="M221" s="52"/>
      <c r="N221" s="53"/>
      <c r="O221" s="49"/>
      <c r="P221" s="49"/>
      <c r="Q221" s="49"/>
      <c r="R221" s="49"/>
      <c r="S221" s="49"/>
      <c r="T221" s="54"/>
      <c r="U221" s="54"/>
      <c r="V221" s="54"/>
      <c r="W221" s="54"/>
      <c r="X221" s="54"/>
      <c r="Y221" s="54"/>
      <c r="Z221" s="54"/>
      <c r="AA221" s="50"/>
      <c r="AB221" s="50"/>
      <c r="AC221" s="50"/>
    </row>
    <row r="222" spans="2:29" ht="18" x14ac:dyDescent="0.25">
      <c r="B222" s="102"/>
      <c r="C222" s="50"/>
      <c r="D222" s="55"/>
      <c r="E222" s="64"/>
      <c r="F222" s="65"/>
      <c r="G222" s="65"/>
      <c r="H222" s="65"/>
      <c r="I222" s="65"/>
      <c r="J222" s="56"/>
      <c r="K222" s="49"/>
      <c r="L222" s="52"/>
      <c r="M222" s="52"/>
      <c r="N222" s="53"/>
      <c r="O222" s="49"/>
      <c r="P222" s="49"/>
      <c r="Q222" s="49"/>
      <c r="R222" s="49"/>
      <c r="S222" s="49"/>
      <c r="T222" s="54"/>
      <c r="U222" s="54"/>
      <c r="V222" s="54"/>
      <c r="W222" s="54"/>
      <c r="X222" s="54"/>
      <c r="Y222" s="54"/>
      <c r="Z222" s="54"/>
      <c r="AA222" s="50"/>
      <c r="AB222" s="50"/>
      <c r="AC222" s="50"/>
    </row>
    <row r="223" spans="2:29" ht="18" x14ac:dyDescent="0.25">
      <c r="B223" s="102"/>
      <c r="C223" s="50"/>
      <c r="D223" s="55"/>
      <c r="E223" s="64"/>
      <c r="F223" s="65"/>
      <c r="G223" s="65"/>
      <c r="H223" s="65"/>
      <c r="I223" s="65"/>
      <c r="J223" s="56"/>
      <c r="K223" s="49"/>
      <c r="L223" s="52"/>
      <c r="M223" s="52"/>
      <c r="N223" s="53"/>
      <c r="O223" s="49"/>
      <c r="P223" s="49"/>
      <c r="Q223" s="49"/>
      <c r="R223" s="49"/>
      <c r="S223" s="49"/>
      <c r="T223" s="54"/>
      <c r="U223" s="54"/>
      <c r="V223" s="54"/>
      <c r="W223" s="54"/>
      <c r="X223" s="54"/>
      <c r="Y223" s="54"/>
      <c r="Z223" s="54"/>
      <c r="AA223" s="50"/>
      <c r="AB223" s="50"/>
      <c r="AC223" s="50"/>
    </row>
    <row r="224" spans="2:29" ht="18" x14ac:dyDescent="0.25">
      <c r="B224" s="102"/>
      <c r="C224" s="50"/>
      <c r="D224" s="55"/>
      <c r="E224" s="64"/>
      <c r="F224" s="65"/>
      <c r="G224" s="65"/>
      <c r="H224" s="65"/>
      <c r="I224" s="65"/>
      <c r="J224" s="56"/>
      <c r="K224" s="49"/>
      <c r="L224" s="52"/>
      <c r="M224" s="52"/>
      <c r="N224" s="53"/>
      <c r="O224" s="49"/>
      <c r="P224" s="49"/>
      <c r="Q224" s="49"/>
      <c r="R224" s="49"/>
      <c r="S224" s="49"/>
      <c r="T224" s="54"/>
      <c r="U224" s="54"/>
      <c r="V224" s="54"/>
      <c r="W224" s="54"/>
      <c r="X224" s="54"/>
      <c r="Y224" s="54"/>
      <c r="Z224" s="54"/>
      <c r="AA224" s="50"/>
      <c r="AB224" s="50"/>
      <c r="AC224" s="50"/>
    </row>
    <row r="225" spans="2:29" ht="18" x14ac:dyDescent="0.25">
      <c r="B225" s="102"/>
      <c r="C225" s="50"/>
      <c r="D225" s="55"/>
      <c r="E225" s="64"/>
      <c r="F225" s="65"/>
      <c r="G225" s="65"/>
      <c r="H225" s="65"/>
      <c r="I225" s="65"/>
      <c r="J225" s="56"/>
      <c r="K225" s="49"/>
      <c r="L225" s="52"/>
      <c r="M225" s="52"/>
      <c r="N225" s="53"/>
      <c r="O225" s="49"/>
      <c r="P225" s="49"/>
      <c r="Q225" s="49"/>
      <c r="R225" s="49"/>
      <c r="S225" s="49"/>
      <c r="T225" s="54"/>
      <c r="U225" s="54"/>
      <c r="V225" s="54"/>
      <c r="W225" s="54"/>
      <c r="X225" s="54"/>
      <c r="Y225" s="54"/>
      <c r="Z225" s="54"/>
      <c r="AA225" s="50"/>
      <c r="AB225" s="50"/>
      <c r="AC225" s="50"/>
    </row>
    <row r="226" spans="2:29" ht="18" x14ac:dyDescent="0.25">
      <c r="B226" s="102"/>
      <c r="C226" s="50"/>
      <c r="D226" s="55"/>
      <c r="E226" s="64"/>
      <c r="F226" s="65"/>
      <c r="G226" s="65"/>
      <c r="H226" s="65"/>
      <c r="I226" s="65"/>
      <c r="J226" s="56"/>
      <c r="K226" s="49"/>
      <c r="L226" s="52"/>
      <c r="M226" s="52"/>
      <c r="N226" s="53"/>
      <c r="O226" s="49"/>
      <c r="P226" s="49"/>
      <c r="Q226" s="49"/>
      <c r="R226" s="49"/>
      <c r="S226" s="49"/>
      <c r="T226" s="54"/>
      <c r="U226" s="54"/>
      <c r="V226" s="54"/>
      <c r="W226" s="54"/>
      <c r="X226" s="54"/>
      <c r="Y226" s="54"/>
      <c r="Z226" s="54"/>
      <c r="AA226" s="50"/>
      <c r="AB226" s="50"/>
      <c r="AC226" s="50"/>
    </row>
    <row r="227" spans="2:29" ht="18" x14ac:dyDescent="0.25">
      <c r="B227" s="102"/>
      <c r="C227" s="50"/>
      <c r="D227" s="55"/>
      <c r="E227" s="64"/>
      <c r="F227" s="65"/>
      <c r="G227" s="65"/>
      <c r="H227" s="65"/>
      <c r="I227" s="65"/>
      <c r="J227" s="56"/>
      <c r="K227" s="49"/>
      <c r="L227" s="52"/>
      <c r="M227" s="52"/>
      <c r="N227" s="53"/>
      <c r="O227" s="49"/>
      <c r="P227" s="49"/>
      <c r="Q227" s="49"/>
      <c r="R227" s="49"/>
      <c r="S227" s="49"/>
      <c r="T227" s="54"/>
      <c r="U227" s="54"/>
      <c r="V227" s="54"/>
      <c r="W227" s="54"/>
      <c r="X227" s="54"/>
      <c r="Y227" s="54"/>
      <c r="Z227" s="54"/>
      <c r="AA227" s="50"/>
      <c r="AB227" s="50"/>
      <c r="AC227" s="50"/>
    </row>
    <row r="228" spans="2:29" ht="18" x14ac:dyDescent="0.25">
      <c r="B228" s="102"/>
      <c r="C228" s="50"/>
      <c r="D228" s="55"/>
      <c r="E228" s="64"/>
      <c r="F228" s="65"/>
      <c r="G228" s="65"/>
      <c r="H228" s="65"/>
      <c r="I228" s="65"/>
      <c r="J228" s="56"/>
      <c r="K228" s="49"/>
      <c r="L228" s="52"/>
      <c r="M228" s="52"/>
      <c r="N228" s="53"/>
      <c r="O228" s="49"/>
      <c r="P228" s="49"/>
      <c r="Q228" s="49"/>
      <c r="R228" s="49"/>
      <c r="S228" s="49"/>
      <c r="T228" s="54"/>
      <c r="U228" s="54"/>
      <c r="V228" s="54"/>
      <c r="W228" s="54"/>
      <c r="X228" s="54"/>
      <c r="Y228" s="54"/>
      <c r="Z228" s="54"/>
      <c r="AA228" s="50"/>
      <c r="AB228" s="50"/>
      <c r="AC228" s="50"/>
    </row>
    <row r="229" spans="2:29" ht="18" x14ac:dyDescent="0.25">
      <c r="B229" s="102"/>
      <c r="C229" s="50"/>
      <c r="D229" s="55"/>
      <c r="E229" s="64"/>
      <c r="F229" s="65"/>
      <c r="G229" s="65"/>
      <c r="H229" s="65"/>
      <c r="I229" s="65"/>
      <c r="J229" s="56"/>
      <c r="K229" s="49"/>
      <c r="L229" s="52"/>
      <c r="M229" s="52"/>
      <c r="N229" s="53"/>
      <c r="O229" s="49"/>
      <c r="P229" s="49"/>
      <c r="Q229" s="49"/>
      <c r="R229" s="49"/>
      <c r="S229" s="49"/>
      <c r="T229" s="54"/>
      <c r="U229" s="54"/>
      <c r="V229" s="54"/>
      <c r="W229" s="54"/>
      <c r="X229" s="54"/>
      <c r="Y229" s="54"/>
      <c r="Z229" s="54"/>
      <c r="AA229" s="50"/>
      <c r="AB229" s="50"/>
      <c r="AC229" s="50"/>
    </row>
    <row r="230" spans="2:29" ht="18" x14ac:dyDescent="0.25">
      <c r="B230" s="102"/>
      <c r="C230" s="50"/>
      <c r="D230" s="55"/>
      <c r="E230" s="64"/>
      <c r="F230" s="65"/>
      <c r="G230" s="65"/>
      <c r="H230" s="65"/>
      <c r="I230" s="65"/>
      <c r="J230" s="56"/>
      <c r="K230" s="49"/>
      <c r="L230" s="52"/>
      <c r="M230" s="52"/>
      <c r="N230" s="53"/>
      <c r="O230" s="49"/>
      <c r="P230" s="49"/>
      <c r="Q230" s="49"/>
      <c r="R230" s="49"/>
      <c r="S230" s="49"/>
      <c r="T230" s="54"/>
      <c r="U230" s="54"/>
      <c r="V230" s="54"/>
      <c r="W230" s="54"/>
      <c r="X230" s="54"/>
      <c r="Y230" s="54"/>
      <c r="Z230" s="54"/>
      <c r="AA230" s="50"/>
      <c r="AB230" s="50"/>
      <c r="AC230" s="50"/>
    </row>
    <row r="231" spans="2:29" ht="18" x14ac:dyDescent="0.25">
      <c r="B231" s="102"/>
      <c r="C231" s="50"/>
      <c r="D231" s="55"/>
      <c r="E231" s="64"/>
      <c r="F231" s="65"/>
      <c r="G231" s="65"/>
      <c r="H231" s="65"/>
      <c r="I231" s="65"/>
      <c r="J231" s="56"/>
      <c r="K231" s="49"/>
      <c r="L231" s="52"/>
      <c r="M231" s="52"/>
      <c r="N231" s="53"/>
      <c r="O231" s="49"/>
      <c r="P231" s="49"/>
      <c r="Q231" s="49"/>
      <c r="R231" s="49"/>
      <c r="S231" s="49"/>
      <c r="T231" s="54"/>
      <c r="U231" s="54"/>
      <c r="V231" s="54"/>
      <c r="W231" s="54"/>
      <c r="X231" s="54"/>
      <c r="Y231" s="54"/>
      <c r="Z231" s="54"/>
      <c r="AA231" s="50"/>
      <c r="AB231" s="50"/>
      <c r="AC231" s="50"/>
    </row>
    <row r="232" spans="2:29" ht="18" x14ac:dyDescent="0.25">
      <c r="B232" s="102"/>
      <c r="C232" s="50"/>
      <c r="D232" s="55"/>
      <c r="E232" s="64"/>
      <c r="F232" s="65"/>
      <c r="G232" s="65"/>
      <c r="H232" s="65"/>
      <c r="I232" s="65"/>
      <c r="J232" s="56"/>
      <c r="K232" s="49"/>
      <c r="L232" s="52"/>
      <c r="M232" s="52"/>
      <c r="N232" s="53"/>
      <c r="O232" s="49"/>
      <c r="P232" s="49"/>
      <c r="Q232" s="49"/>
      <c r="R232" s="49"/>
      <c r="S232" s="49"/>
      <c r="T232" s="54"/>
      <c r="U232" s="54"/>
      <c r="V232" s="54"/>
      <c r="W232" s="54"/>
      <c r="X232" s="54"/>
      <c r="Y232" s="54"/>
      <c r="Z232" s="54"/>
      <c r="AA232" s="50"/>
      <c r="AB232" s="50"/>
      <c r="AC232" s="50"/>
    </row>
    <row r="233" spans="2:29" ht="18" x14ac:dyDescent="0.25">
      <c r="B233" s="102"/>
      <c r="C233" s="50"/>
      <c r="D233" s="55"/>
      <c r="E233" s="64"/>
      <c r="F233" s="65"/>
      <c r="G233" s="65"/>
      <c r="H233" s="65"/>
      <c r="I233" s="65"/>
      <c r="J233" s="56"/>
      <c r="K233" s="49"/>
      <c r="L233" s="52"/>
      <c r="M233" s="52"/>
      <c r="N233" s="53"/>
      <c r="O233" s="49"/>
      <c r="P233" s="49"/>
      <c r="Q233" s="49"/>
      <c r="R233" s="49"/>
      <c r="S233" s="49"/>
      <c r="T233" s="54"/>
      <c r="U233" s="54"/>
      <c r="V233" s="54"/>
      <c r="W233" s="54"/>
      <c r="X233" s="54"/>
      <c r="Y233" s="54"/>
      <c r="Z233" s="54"/>
      <c r="AA233" s="50"/>
      <c r="AB233" s="50"/>
      <c r="AC233" s="50"/>
    </row>
    <row r="234" spans="2:29" ht="18" x14ac:dyDescent="0.25">
      <c r="B234" s="102"/>
      <c r="C234" s="50"/>
      <c r="D234" s="55"/>
      <c r="E234" s="64"/>
      <c r="F234" s="65"/>
      <c r="G234" s="65"/>
      <c r="H234" s="65"/>
      <c r="I234" s="65"/>
      <c r="J234" s="56"/>
      <c r="K234" s="49"/>
      <c r="L234" s="52"/>
      <c r="M234" s="52"/>
      <c r="N234" s="53"/>
      <c r="O234" s="49"/>
      <c r="P234" s="49"/>
      <c r="Q234" s="49"/>
      <c r="R234" s="49"/>
      <c r="S234" s="49"/>
      <c r="T234" s="54"/>
      <c r="U234" s="54"/>
      <c r="V234" s="54"/>
      <c r="W234" s="54"/>
      <c r="X234" s="54"/>
      <c r="Y234" s="54"/>
      <c r="Z234" s="54"/>
      <c r="AA234" s="50"/>
      <c r="AB234" s="50"/>
      <c r="AC234" s="50"/>
    </row>
    <row r="235" spans="2:29" ht="18" x14ac:dyDescent="0.25">
      <c r="B235" s="102"/>
      <c r="C235" s="50"/>
      <c r="D235" s="55"/>
      <c r="E235" s="64"/>
      <c r="F235" s="65"/>
      <c r="G235" s="65"/>
      <c r="H235" s="65"/>
      <c r="I235" s="65"/>
      <c r="J235" s="56"/>
      <c r="K235" s="49"/>
      <c r="L235" s="52"/>
      <c r="M235" s="52"/>
      <c r="N235" s="53"/>
      <c r="O235" s="49"/>
      <c r="P235" s="49"/>
      <c r="Q235" s="49"/>
      <c r="R235" s="49"/>
      <c r="S235" s="49"/>
      <c r="T235" s="54"/>
      <c r="U235" s="54"/>
      <c r="V235" s="54"/>
      <c r="W235" s="54"/>
      <c r="X235" s="54"/>
      <c r="Y235" s="54"/>
      <c r="Z235" s="54"/>
      <c r="AA235" s="50"/>
      <c r="AB235" s="50"/>
      <c r="AC235" s="50"/>
    </row>
    <row r="236" spans="2:29" ht="18" x14ac:dyDescent="0.25">
      <c r="B236" s="102"/>
      <c r="C236" s="50"/>
      <c r="D236" s="49"/>
      <c r="E236" s="66"/>
      <c r="F236" s="67"/>
      <c r="G236" s="67"/>
      <c r="H236" s="67"/>
      <c r="I236" s="67"/>
      <c r="J236" s="51"/>
      <c r="K236" s="49"/>
      <c r="L236" s="52"/>
      <c r="M236" s="52"/>
      <c r="N236" s="53"/>
      <c r="O236" s="49"/>
      <c r="P236" s="49"/>
      <c r="Q236" s="49"/>
      <c r="R236" s="49"/>
      <c r="S236" s="49"/>
      <c r="T236" s="54"/>
      <c r="U236" s="54"/>
      <c r="V236" s="54"/>
      <c r="W236" s="54"/>
      <c r="X236" s="54"/>
      <c r="Y236" s="54"/>
      <c r="Z236" s="54"/>
      <c r="AA236" s="50"/>
      <c r="AB236" s="50"/>
      <c r="AC236" s="50"/>
    </row>
    <row r="237" spans="2:29" ht="18" x14ac:dyDescent="0.25">
      <c r="B237" s="102"/>
      <c r="C237" s="50"/>
      <c r="D237" s="49"/>
      <c r="E237" s="66"/>
      <c r="F237" s="67"/>
      <c r="G237" s="67"/>
      <c r="H237" s="67"/>
      <c r="I237" s="67"/>
      <c r="J237" s="51"/>
      <c r="K237" s="49"/>
      <c r="L237" s="52"/>
      <c r="M237" s="52"/>
      <c r="N237" s="53"/>
      <c r="O237" s="49"/>
      <c r="P237" s="49"/>
      <c r="Q237" s="49"/>
      <c r="R237" s="49"/>
      <c r="S237" s="49"/>
      <c r="T237" s="54"/>
      <c r="U237" s="54"/>
      <c r="V237" s="54"/>
      <c r="W237" s="54"/>
      <c r="X237" s="54"/>
      <c r="Y237" s="54"/>
      <c r="Z237" s="54"/>
      <c r="AA237" s="50"/>
      <c r="AB237" s="50"/>
      <c r="AC237" s="50"/>
    </row>
  </sheetData>
  <mergeCells count="135">
    <mergeCell ref="L130:L131"/>
    <mergeCell ref="C75:AC75"/>
    <mergeCell ref="C85:AC85"/>
    <mergeCell ref="C7:AC7"/>
    <mergeCell ref="C46:AC46"/>
    <mergeCell ref="C14:AC14"/>
    <mergeCell ref="C18:AC18"/>
    <mergeCell ref="C26:AC26"/>
    <mergeCell ref="C130:C131"/>
    <mergeCell ref="AA130:AA131"/>
    <mergeCell ref="Z130:Z131"/>
    <mergeCell ref="Y130:Y131"/>
    <mergeCell ref="X130:X131"/>
    <mergeCell ref="C125:AC125"/>
    <mergeCell ref="K128:K129"/>
    <mergeCell ref="L128:L129"/>
    <mergeCell ref="Q128:Q129"/>
    <mergeCell ref="R128:R129"/>
    <mergeCell ref="S128:S129"/>
    <mergeCell ref="T128:T129"/>
    <mergeCell ref="U128:U129"/>
    <mergeCell ref="V128:V129"/>
    <mergeCell ref="P128:P129"/>
    <mergeCell ref="O128:O129"/>
    <mergeCell ref="C1:E3"/>
    <mergeCell ref="F1:U1"/>
    <mergeCell ref="V1:AD1"/>
    <mergeCell ref="F2:U2"/>
    <mergeCell ref="V2:AA2"/>
    <mergeCell ref="AB2:AD2"/>
    <mergeCell ref="F3:U3"/>
    <mergeCell ref="V3:AD3"/>
    <mergeCell ref="C4:K4"/>
    <mergeCell ref="O4:V4"/>
    <mergeCell ref="L4:N4"/>
    <mergeCell ref="AA128:AA129"/>
    <mergeCell ref="Z128:Z129"/>
    <mergeCell ref="W128:W129"/>
    <mergeCell ref="X128:X129"/>
    <mergeCell ref="Y128:Y129"/>
    <mergeCell ref="W4:Z4"/>
    <mergeCell ref="AA4:AC4"/>
    <mergeCell ref="X5:X6"/>
    <mergeCell ref="W5:W6"/>
    <mergeCell ref="AB5:AB6"/>
    <mergeCell ref="AA5:AA6"/>
    <mergeCell ref="Z5:Z6"/>
    <mergeCell ref="AC5:AC6"/>
    <mergeCell ref="B5:B6"/>
    <mergeCell ref="B7:B8"/>
    <mergeCell ref="B14:B15"/>
    <mergeCell ref="B18:B19"/>
    <mergeCell ref="B26:B27"/>
    <mergeCell ref="D15:AA15"/>
    <mergeCell ref="B46:B47"/>
    <mergeCell ref="B55:B56"/>
    <mergeCell ref="O5:O6"/>
    <mergeCell ref="Y5:Y6"/>
    <mergeCell ref="T5:V5"/>
    <mergeCell ref="D8:AC8"/>
    <mergeCell ref="D19:AC19"/>
    <mergeCell ref="C5:C6"/>
    <mergeCell ref="K5:K6"/>
    <mergeCell ref="J5:J6"/>
    <mergeCell ref="D5:D6"/>
    <mergeCell ref="E5:I5"/>
    <mergeCell ref="L5:N5"/>
    <mergeCell ref="P5:P6"/>
    <mergeCell ref="Q5:Q6"/>
    <mergeCell ref="R5:R6"/>
    <mergeCell ref="S5:S6"/>
    <mergeCell ref="B85:B86"/>
    <mergeCell ref="B120:B121"/>
    <mergeCell ref="D47:AC47"/>
    <mergeCell ref="D56:AC56"/>
    <mergeCell ref="C55:AC55"/>
    <mergeCell ref="D27:AC27"/>
    <mergeCell ref="D86:AC86"/>
    <mergeCell ref="D97:AC97"/>
    <mergeCell ref="D121:AC121"/>
    <mergeCell ref="B96:B98"/>
    <mergeCell ref="C98:AC98"/>
    <mergeCell ref="B110:B111"/>
    <mergeCell ref="C110:AC110"/>
    <mergeCell ref="C111:AC111"/>
    <mergeCell ref="D64:AC64"/>
    <mergeCell ref="D76:AC76"/>
    <mergeCell ref="R130:R131"/>
    <mergeCell ref="S130:S131"/>
    <mergeCell ref="B137:B138"/>
    <mergeCell ref="C137:AC137"/>
    <mergeCell ref="W130:W131"/>
    <mergeCell ref="V130:V131"/>
    <mergeCell ref="U130:U131"/>
    <mergeCell ref="T130:T131"/>
    <mergeCell ref="B114:B115"/>
    <mergeCell ref="C114:AC114"/>
    <mergeCell ref="C115:AC115"/>
    <mergeCell ref="M130:M131"/>
    <mergeCell ref="N130:N131"/>
    <mergeCell ref="K130:K131"/>
    <mergeCell ref="AB130:AB131"/>
    <mergeCell ref="AC130:AC131"/>
    <mergeCell ref="AB128:AB129"/>
    <mergeCell ref="AC128:AC129"/>
    <mergeCell ref="B125:B126"/>
    <mergeCell ref="F130:F131"/>
    <mergeCell ref="G130:G131"/>
    <mergeCell ref="H130:H131"/>
    <mergeCell ref="I130:I131"/>
    <mergeCell ref="J130:J131"/>
    <mergeCell ref="D138:AC138"/>
    <mergeCell ref="D126:AC126"/>
    <mergeCell ref="B128:B129"/>
    <mergeCell ref="B63:B64"/>
    <mergeCell ref="B75:B76"/>
    <mergeCell ref="B130:B131"/>
    <mergeCell ref="M128:M129"/>
    <mergeCell ref="N128:N129"/>
    <mergeCell ref="J128:J129"/>
    <mergeCell ref="C128:C129"/>
    <mergeCell ref="D128:D129"/>
    <mergeCell ref="D130:D131"/>
    <mergeCell ref="E130:E131"/>
    <mergeCell ref="E128:E129"/>
    <mergeCell ref="F128:F129"/>
    <mergeCell ref="G128:G129"/>
    <mergeCell ref="H128:H129"/>
    <mergeCell ref="I128:I129"/>
    <mergeCell ref="C96:AC96"/>
    <mergeCell ref="C120:AC120"/>
    <mergeCell ref="C63:AC63"/>
    <mergeCell ref="O130:O131"/>
    <mergeCell ref="P130:P131"/>
    <mergeCell ref="Q130:Q131"/>
  </mergeCells>
  <conditionalFormatting sqref="N68 N65:N66 N87:N95 N45 N17 N29:N42 N48:N54 M20:N25">
    <cfRule type="cellIs" dxfId="26" priority="61" stopIfTrue="1" operator="between">
      <formula>15</formula>
      <formula>20</formula>
    </cfRule>
    <cfRule type="cellIs" dxfId="25" priority="62" stopIfTrue="1" operator="between">
      <formula>30</formula>
      <formula>40</formula>
    </cfRule>
    <cfRule type="cellIs" dxfId="24" priority="63" stopIfTrue="1" operator="between">
      <formula>60</formula>
      <formula>60</formula>
    </cfRule>
  </conditionalFormatting>
  <conditionalFormatting sqref="N28">
    <cfRule type="cellIs" dxfId="23" priority="55" stopIfTrue="1" operator="between">
      <formula>15</formula>
      <formula>20</formula>
    </cfRule>
    <cfRule type="cellIs" dxfId="22" priority="56" stopIfTrue="1" operator="between">
      <formula>30</formula>
      <formula>40</formula>
    </cfRule>
    <cfRule type="cellIs" dxfId="21" priority="57" stopIfTrue="1" operator="between">
      <formula>60</formula>
      <formula>60</formula>
    </cfRule>
  </conditionalFormatting>
  <conditionalFormatting sqref="N44">
    <cfRule type="cellIs" dxfId="20" priority="22" stopIfTrue="1" operator="between">
      <formula>15</formula>
      <formula>20</formula>
    </cfRule>
    <cfRule type="cellIs" dxfId="19" priority="23" stopIfTrue="1" operator="between">
      <formula>30</formula>
      <formula>40</formula>
    </cfRule>
    <cfRule type="cellIs" dxfId="18" priority="24" stopIfTrue="1" operator="between">
      <formula>60</formula>
      <formula>60</formula>
    </cfRule>
  </conditionalFormatting>
  <conditionalFormatting sqref="N113">
    <cfRule type="cellIs" dxfId="17" priority="19" stopIfTrue="1" operator="between">
      <formula>15</formula>
      <formula>20</formula>
    </cfRule>
    <cfRule type="cellIs" dxfId="16" priority="20" stopIfTrue="1" operator="between">
      <formula>30</formula>
      <formula>40</formula>
    </cfRule>
    <cfRule type="cellIs" dxfId="15" priority="21" stopIfTrue="1" operator="between">
      <formula>60</formula>
      <formula>60</formula>
    </cfRule>
  </conditionalFormatting>
  <conditionalFormatting sqref="N106">
    <cfRule type="cellIs" dxfId="14" priority="7" stopIfTrue="1" operator="between">
      <formula>15</formula>
      <formula>20</formula>
    </cfRule>
    <cfRule type="cellIs" dxfId="13" priority="8" stopIfTrue="1" operator="between">
      <formula>30</formula>
      <formula>40</formula>
    </cfRule>
    <cfRule type="cellIs" dxfId="12" priority="9" stopIfTrue="1" operator="between">
      <formula>60</formula>
      <formula>60</formula>
    </cfRule>
  </conditionalFormatting>
  <conditionalFormatting sqref="M99:N99 N103:N105 N100:N101 N107:N108">
    <cfRule type="cellIs" dxfId="11" priority="16" stopIfTrue="1" operator="between">
      <formula>15</formula>
      <formula>20</formula>
    </cfRule>
    <cfRule type="cellIs" dxfId="10" priority="17" stopIfTrue="1" operator="between">
      <formula>30</formula>
      <formula>40</formula>
    </cfRule>
    <cfRule type="cellIs" dxfId="9" priority="18" stopIfTrue="1" operator="between">
      <formula>60</formula>
      <formula>60</formula>
    </cfRule>
  </conditionalFormatting>
  <conditionalFormatting sqref="M100">
    <cfRule type="cellIs" dxfId="8" priority="13" stopIfTrue="1" operator="between">
      <formula>15</formula>
      <formula>20</formula>
    </cfRule>
    <cfRule type="cellIs" dxfId="7" priority="14" stopIfTrue="1" operator="between">
      <formula>30</formula>
      <formula>40</formula>
    </cfRule>
    <cfRule type="cellIs" dxfId="6" priority="15" stopIfTrue="1" operator="between">
      <formula>60</formula>
      <formula>60</formula>
    </cfRule>
  </conditionalFormatting>
  <conditionalFormatting sqref="N102">
    <cfRule type="cellIs" dxfId="5" priority="10" stopIfTrue="1" operator="between">
      <formula>15</formula>
      <formula>20</formula>
    </cfRule>
    <cfRule type="cellIs" dxfId="4" priority="11" stopIfTrue="1" operator="between">
      <formula>30</formula>
      <formula>40</formula>
    </cfRule>
    <cfRule type="cellIs" dxfId="3" priority="12" stopIfTrue="1" operator="between">
      <formula>60</formula>
      <formula>60</formula>
    </cfRule>
  </conditionalFormatting>
  <conditionalFormatting sqref="N79:N84 N77">
    <cfRule type="cellIs" dxfId="2" priority="1" stopIfTrue="1" operator="between">
      <formula>15</formula>
      <formula>20</formula>
    </cfRule>
    <cfRule type="cellIs" dxfId="1" priority="2" stopIfTrue="1" operator="between">
      <formula>30</formula>
      <formula>40</formula>
    </cfRule>
    <cfRule type="cellIs" dxfId="0" priority="3" stopIfTrue="1" operator="between">
      <formula>60</formula>
      <formula>60</formula>
    </cfRule>
  </conditionalFormatting>
  <dataValidations disablePrompts="1" count="1">
    <dataValidation type="list" allowBlank="1" showInputMessage="1" showErrorMessage="1" sqref="J106">
      <formula1>$IV$4:$IV$7</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2:AD85"/>
  <sheetViews>
    <sheetView topLeftCell="I1" zoomScale="80" zoomScaleNormal="80" workbookViewId="0">
      <selection activeCell="X5" sqref="X5"/>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5.285156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976</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977</v>
      </c>
      <c r="R4" s="310"/>
      <c r="S4" s="310"/>
      <c r="T4" s="310"/>
      <c r="U4" s="310"/>
      <c r="V4" s="310"/>
      <c r="W4" s="309" t="s">
        <v>531</v>
      </c>
      <c r="X4" s="309"/>
      <c r="Y4" s="309"/>
      <c r="Z4" s="350" t="s">
        <v>59</v>
      </c>
      <c r="AA4" s="350"/>
      <c r="AB4" s="350"/>
      <c r="AC4" s="350"/>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58</v>
      </c>
      <c r="R6" s="306" t="s">
        <v>125</v>
      </c>
      <c r="S6" s="306"/>
      <c r="T6" s="306"/>
      <c r="U6" s="306"/>
      <c r="V6" s="306"/>
      <c r="W6" s="31">
        <v>1</v>
      </c>
      <c r="X6" s="31">
        <v>4</v>
      </c>
      <c r="Y6" s="47" t="s">
        <v>626</v>
      </c>
      <c r="Z6" s="31">
        <v>1</v>
      </c>
      <c r="AA6" s="31">
        <v>4</v>
      </c>
      <c r="AB6" s="47" t="s">
        <v>626</v>
      </c>
      <c r="AC6" s="31"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59</v>
      </c>
      <c r="R7" s="306" t="s">
        <v>229</v>
      </c>
      <c r="S7" s="306"/>
      <c r="T7" s="306"/>
      <c r="U7" s="306"/>
      <c r="V7" s="306"/>
      <c r="W7" s="31">
        <v>2</v>
      </c>
      <c r="X7" s="31">
        <v>3</v>
      </c>
      <c r="Y7" s="46" t="s">
        <v>1104</v>
      </c>
      <c r="Z7" s="31">
        <v>1</v>
      </c>
      <c r="AA7" s="31">
        <v>3</v>
      </c>
      <c r="AB7" s="46" t="s">
        <v>1104</v>
      </c>
      <c r="AC7" s="31"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60</v>
      </c>
      <c r="R8" s="306" t="s">
        <v>231</v>
      </c>
      <c r="S8" s="306"/>
      <c r="T8" s="306"/>
      <c r="U8" s="306"/>
      <c r="V8" s="306"/>
      <c r="W8" s="31">
        <v>1</v>
      </c>
      <c r="X8" s="31">
        <v>4</v>
      </c>
      <c r="Y8" s="47" t="s">
        <v>626</v>
      </c>
      <c r="Z8" s="31">
        <v>1</v>
      </c>
      <c r="AA8" s="31">
        <v>4</v>
      </c>
      <c r="AB8" s="47" t="s">
        <v>626</v>
      </c>
      <c r="AC8" s="31" t="s">
        <v>1102</v>
      </c>
    </row>
    <row r="9" spans="1:29" ht="30" customHeight="1" x14ac:dyDescent="0.25">
      <c r="A9" s="108"/>
      <c r="B9" s="124">
        <v>58</v>
      </c>
      <c r="C9" s="334" t="s">
        <v>123</v>
      </c>
      <c r="D9" s="334"/>
      <c r="E9" s="40">
        <v>15</v>
      </c>
      <c r="F9" s="40"/>
      <c r="G9" s="40">
        <v>10</v>
      </c>
      <c r="H9" s="40"/>
      <c r="I9" s="40">
        <v>20</v>
      </c>
      <c r="J9" s="40"/>
      <c r="K9" s="40">
        <v>15</v>
      </c>
      <c r="L9" s="40"/>
      <c r="M9" s="40">
        <v>15</v>
      </c>
      <c r="N9" s="40"/>
      <c r="O9" s="44">
        <f>SUM(E9:M9)</f>
        <v>75</v>
      </c>
      <c r="P9" s="116"/>
      <c r="Q9" s="136">
        <v>61</v>
      </c>
      <c r="R9" s="461" t="s">
        <v>235</v>
      </c>
      <c r="S9" s="462"/>
      <c r="T9" s="462"/>
      <c r="U9" s="462"/>
      <c r="V9" s="463"/>
      <c r="W9" s="136">
        <v>2</v>
      </c>
      <c r="X9" s="136">
        <v>2</v>
      </c>
      <c r="Y9" s="48" t="s">
        <v>1105</v>
      </c>
      <c r="Z9" s="136">
        <v>1</v>
      </c>
      <c r="AA9" s="136">
        <v>2</v>
      </c>
      <c r="AB9" s="162" t="s">
        <v>1105</v>
      </c>
      <c r="AC9" s="31" t="s">
        <v>1102</v>
      </c>
    </row>
    <row r="10" spans="1:29" ht="30" customHeight="1" x14ac:dyDescent="0.25">
      <c r="A10" s="108"/>
      <c r="B10" s="428">
        <v>59</v>
      </c>
      <c r="C10" s="450" t="s">
        <v>979</v>
      </c>
      <c r="D10" s="451"/>
      <c r="E10" s="42">
        <v>15</v>
      </c>
      <c r="F10" s="42"/>
      <c r="G10" s="42">
        <v>15</v>
      </c>
      <c r="H10" s="42"/>
      <c r="I10" s="42">
        <v>25</v>
      </c>
      <c r="J10" s="42"/>
      <c r="K10" s="42">
        <v>15</v>
      </c>
      <c r="L10" s="42"/>
      <c r="M10" s="42">
        <v>20</v>
      </c>
      <c r="N10" s="42"/>
      <c r="O10" s="44">
        <f t="shared" ref="O10:O17" si="0">SUM(E10:M10)</f>
        <v>90</v>
      </c>
      <c r="P10" s="116"/>
      <c r="Q10" s="31">
        <v>62</v>
      </c>
      <c r="R10" s="306" t="s">
        <v>978</v>
      </c>
      <c r="S10" s="306"/>
      <c r="T10" s="306"/>
      <c r="U10" s="306"/>
      <c r="V10" s="306"/>
      <c r="W10" s="31">
        <v>2</v>
      </c>
      <c r="X10" s="31">
        <v>2</v>
      </c>
      <c r="Y10" s="48" t="s">
        <v>1105</v>
      </c>
      <c r="Z10" s="31">
        <v>1</v>
      </c>
      <c r="AA10" s="31">
        <v>2</v>
      </c>
      <c r="AB10" s="48" t="s">
        <v>1105</v>
      </c>
      <c r="AC10" s="31" t="s">
        <v>1102</v>
      </c>
    </row>
    <row r="11" spans="1:29" ht="30" customHeight="1" x14ac:dyDescent="0.25">
      <c r="A11" s="108"/>
      <c r="B11" s="430"/>
      <c r="C11" s="333" t="s">
        <v>1100</v>
      </c>
      <c r="D11" s="333"/>
      <c r="E11" s="42">
        <v>15</v>
      </c>
      <c r="F11" s="42"/>
      <c r="G11" s="42">
        <v>10</v>
      </c>
      <c r="H11" s="42"/>
      <c r="I11" s="42">
        <v>20</v>
      </c>
      <c r="J11" s="42"/>
      <c r="K11" s="42">
        <v>15</v>
      </c>
      <c r="L11" s="42"/>
      <c r="M11" s="42">
        <v>15</v>
      </c>
      <c r="N11" s="42"/>
      <c r="O11" s="44">
        <f t="shared" si="0"/>
        <v>75</v>
      </c>
      <c r="P11" s="116"/>
      <c r="Q11" s="307"/>
      <c r="R11" s="307"/>
      <c r="S11" s="307"/>
      <c r="T11" s="307"/>
      <c r="U11" s="307"/>
      <c r="V11" s="307"/>
      <c r="W11" s="307"/>
      <c r="X11" s="307"/>
      <c r="Y11" s="127"/>
      <c r="Z11" s="138"/>
      <c r="AA11" s="138"/>
      <c r="AB11" s="138"/>
      <c r="AC11" s="138"/>
    </row>
    <row r="12" spans="1:29" ht="30" customHeight="1" x14ac:dyDescent="0.25">
      <c r="A12" s="108"/>
      <c r="B12" s="124">
        <v>60</v>
      </c>
      <c r="C12" s="299" t="s">
        <v>47</v>
      </c>
      <c r="D12" s="299"/>
      <c r="E12" s="156">
        <v>15</v>
      </c>
      <c r="F12" s="156"/>
      <c r="G12" s="156">
        <v>15</v>
      </c>
      <c r="H12" s="156"/>
      <c r="I12" s="156">
        <v>25</v>
      </c>
      <c r="J12" s="156"/>
      <c r="K12" s="156">
        <v>15</v>
      </c>
      <c r="L12" s="156"/>
      <c r="M12" s="156">
        <v>25</v>
      </c>
      <c r="N12" s="156"/>
      <c r="O12" s="44">
        <f t="shared" si="0"/>
        <v>95</v>
      </c>
      <c r="P12" s="116"/>
      <c r="Q12" s="108"/>
      <c r="R12" s="108"/>
      <c r="S12" s="108"/>
      <c r="T12" s="108"/>
      <c r="U12" s="108"/>
      <c r="V12" s="108"/>
      <c r="W12" s="308"/>
      <c r="X12" s="308"/>
      <c r="Y12" s="308"/>
      <c r="Z12" s="300"/>
      <c r="AA12" s="300"/>
      <c r="AB12" s="300"/>
      <c r="AC12" s="108"/>
    </row>
    <row r="13" spans="1:29" ht="30" customHeight="1" x14ac:dyDescent="0.25">
      <c r="A13" s="108"/>
      <c r="B13" s="124">
        <v>61</v>
      </c>
      <c r="C13" s="299" t="s">
        <v>545</v>
      </c>
      <c r="D13" s="299"/>
      <c r="E13" s="156">
        <v>15</v>
      </c>
      <c r="F13" s="156"/>
      <c r="G13" s="156">
        <v>15</v>
      </c>
      <c r="H13" s="156"/>
      <c r="I13" s="156">
        <v>25</v>
      </c>
      <c r="J13" s="156"/>
      <c r="K13" s="156">
        <v>15</v>
      </c>
      <c r="L13" s="156"/>
      <c r="M13" s="156">
        <v>25</v>
      </c>
      <c r="N13" s="156"/>
      <c r="O13" s="44">
        <f t="shared" si="0"/>
        <v>95</v>
      </c>
      <c r="P13" s="116"/>
      <c r="AC13" s="108"/>
    </row>
    <row r="14" spans="1:29" ht="30" customHeight="1" x14ac:dyDescent="0.25">
      <c r="A14" s="108"/>
      <c r="B14" s="383">
        <v>62</v>
      </c>
      <c r="C14" s="333" t="s">
        <v>1084</v>
      </c>
      <c r="D14" s="333"/>
      <c r="E14" s="159">
        <v>15</v>
      </c>
      <c r="F14" s="42"/>
      <c r="G14" s="42">
        <v>10</v>
      </c>
      <c r="H14" s="42"/>
      <c r="I14" s="42">
        <v>10</v>
      </c>
      <c r="J14" s="42"/>
      <c r="K14" s="42">
        <v>15</v>
      </c>
      <c r="L14" s="42"/>
      <c r="M14" s="42">
        <v>20</v>
      </c>
      <c r="N14" s="42"/>
      <c r="O14" s="44">
        <f t="shared" si="0"/>
        <v>70</v>
      </c>
      <c r="P14" s="116"/>
      <c r="AC14" s="108"/>
    </row>
    <row r="15" spans="1:29" ht="30" customHeight="1" x14ac:dyDescent="0.25">
      <c r="A15" s="108"/>
      <c r="B15" s="383"/>
      <c r="C15" s="427" t="s">
        <v>1085</v>
      </c>
      <c r="D15" s="427"/>
      <c r="E15" s="42">
        <v>15</v>
      </c>
      <c r="F15" s="42"/>
      <c r="G15" s="42">
        <v>15</v>
      </c>
      <c r="H15" s="42"/>
      <c r="I15" s="42">
        <v>25</v>
      </c>
      <c r="J15" s="42"/>
      <c r="K15" s="42">
        <v>15</v>
      </c>
      <c r="L15" s="42"/>
      <c r="M15" s="42">
        <v>15</v>
      </c>
      <c r="N15" s="42"/>
      <c r="O15" s="44">
        <f t="shared" si="0"/>
        <v>85</v>
      </c>
      <c r="P15" s="116"/>
      <c r="AC15" s="108"/>
    </row>
    <row r="16" spans="1:29" ht="30" customHeight="1" x14ac:dyDescent="0.25">
      <c r="A16" s="108"/>
      <c r="B16" s="383"/>
      <c r="C16" s="333" t="s">
        <v>1086</v>
      </c>
      <c r="D16" s="333"/>
      <c r="E16" s="42">
        <v>15</v>
      </c>
      <c r="F16" s="42"/>
      <c r="G16" s="42">
        <v>15</v>
      </c>
      <c r="H16" s="42"/>
      <c r="I16" s="42">
        <v>25</v>
      </c>
      <c r="J16" s="42"/>
      <c r="K16" s="42">
        <v>15</v>
      </c>
      <c r="L16" s="42"/>
      <c r="M16" s="42">
        <v>25</v>
      </c>
      <c r="N16" s="42"/>
      <c r="O16" s="44">
        <f t="shared" si="0"/>
        <v>95</v>
      </c>
      <c r="P16" s="116"/>
      <c r="AC16" s="108"/>
    </row>
    <row r="17" spans="1:30" ht="30" customHeight="1" x14ac:dyDescent="0.25">
      <c r="A17" s="108"/>
      <c r="B17" s="383"/>
      <c r="C17" s="333" t="s">
        <v>980</v>
      </c>
      <c r="D17" s="333"/>
      <c r="E17" s="42">
        <v>15</v>
      </c>
      <c r="F17" s="42"/>
      <c r="G17" s="42">
        <v>15</v>
      </c>
      <c r="H17" s="42"/>
      <c r="I17" s="42">
        <v>25</v>
      </c>
      <c r="J17" s="42"/>
      <c r="K17" s="42">
        <v>10</v>
      </c>
      <c r="L17" s="42"/>
      <c r="M17" s="42">
        <v>20</v>
      </c>
      <c r="N17" s="42"/>
      <c r="O17" s="44">
        <f t="shared" si="0"/>
        <v>85</v>
      </c>
      <c r="P17" s="116"/>
      <c r="AC17" s="108"/>
    </row>
    <row r="18" spans="1:30" ht="15" customHeight="1" x14ac:dyDescent="0.25">
      <c r="A18" s="108"/>
      <c r="B18" s="126"/>
      <c r="C18" s="443"/>
      <c r="D18" s="443"/>
      <c r="E18" s="127"/>
      <c r="F18" s="127"/>
      <c r="G18" s="127"/>
      <c r="H18" s="127"/>
      <c r="I18" s="127"/>
      <c r="J18" s="127"/>
      <c r="K18" s="127"/>
      <c r="L18" s="127"/>
      <c r="M18" s="127"/>
      <c r="N18" s="127"/>
      <c r="O18" s="116"/>
      <c r="P18" s="116"/>
      <c r="Q18" s="444"/>
      <c r="R18" s="444"/>
      <c r="S18" s="444"/>
      <c r="T18" s="444"/>
      <c r="U18" s="444"/>
      <c r="V18" s="444"/>
      <c r="W18" s="319" t="s">
        <v>915</v>
      </c>
      <c r="X18" s="319"/>
      <c r="Y18" s="319"/>
      <c r="Z18" s="319"/>
      <c r="AA18" s="319"/>
      <c r="AB18" s="319"/>
      <c r="AC18" s="121"/>
    </row>
    <row r="19" spans="1:30" ht="15" customHeight="1" x14ac:dyDescent="0.25">
      <c r="A19" s="108"/>
      <c r="B19" s="126"/>
      <c r="C19" s="443"/>
      <c r="D19" s="443"/>
      <c r="E19" s="127"/>
      <c r="F19" s="127"/>
      <c r="G19" s="127"/>
      <c r="H19" s="127"/>
      <c r="I19" s="127"/>
      <c r="J19" s="127"/>
      <c r="K19" s="127"/>
      <c r="L19" s="127"/>
      <c r="M19" s="127"/>
      <c r="N19" s="127"/>
      <c r="O19" s="116"/>
      <c r="P19" s="116"/>
      <c r="Q19" s="322" t="s">
        <v>63</v>
      </c>
      <c r="R19" s="323"/>
      <c r="S19" s="323"/>
      <c r="T19" s="323"/>
      <c r="U19" s="323"/>
      <c r="V19" s="324"/>
      <c r="W19" s="322" t="s">
        <v>917</v>
      </c>
      <c r="X19" s="323"/>
      <c r="Y19" s="324"/>
      <c r="Z19" s="325" t="s">
        <v>919</v>
      </c>
      <c r="AA19" s="326"/>
      <c r="AB19" s="327"/>
      <c r="AC19" s="108"/>
    </row>
    <row r="20" spans="1:30" ht="15" customHeight="1" x14ac:dyDescent="0.25">
      <c r="A20" s="108"/>
      <c r="B20" s="126"/>
      <c r="C20" s="443"/>
      <c r="D20" s="443"/>
      <c r="E20" s="127"/>
      <c r="F20" s="127"/>
      <c r="G20" s="127"/>
      <c r="H20" s="127"/>
      <c r="I20" s="127"/>
      <c r="J20" s="127"/>
      <c r="K20" s="127"/>
      <c r="L20" s="127"/>
      <c r="M20" s="127"/>
      <c r="N20" s="127"/>
      <c r="O20" s="116"/>
      <c r="P20" s="113"/>
      <c r="Q20" s="402" t="s">
        <v>66</v>
      </c>
      <c r="R20" s="403"/>
      <c r="S20" s="403"/>
      <c r="T20" s="403"/>
      <c r="U20" s="403"/>
      <c r="V20" s="404"/>
      <c r="W20" s="405">
        <v>2</v>
      </c>
      <c r="X20" s="406"/>
      <c r="Y20" s="407"/>
      <c r="Z20" s="408">
        <f>W20/5</f>
        <v>0.4</v>
      </c>
      <c r="AA20" s="409"/>
      <c r="AB20" s="410"/>
      <c r="AC20" s="108"/>
    </row>
    <row r="21" spans="1:30" ht="15" customHeight="1" x14ac:dyDescent="0.25">
      <c r="A21" s="108"/>
      <c r="B21" s="107"/>
      <c r="C21" s="108"/>
      <c r="D21" s="108"/>
      <c r="E21" s="109"/>
      <c r="F21" s="109"/>
      <c r="G21" s="109"/>
      <c r="H21" s="109"/>
      <c r="I21" s="109"/>
      <c r="J21" s="109"/>
      <c r="K21" s="109"/>
      <c r="L21" s="109"/>
      <c r="M21" s="109"/>
      <c r="N21" s="109"/>
      <c r="O21"/>
      <c r="P21" s="113"/>
      <c r="Q21" s="396" t="s">
        <v>67</v>
      </c>
      <c r="R21" s="397"/>
      <c r="S21" s="397"/>
      <c r="T21" s="397"/>
      <c r="U21" s="397"/>
      <c r="V21" s="398"/>
      <c r="W21" s="417">
        <v>1</v>
      </c>
      <c r="X21" s="418"/>
      <c r="Y21" s="419"/>
      <c r="Z21" s="420">
        <f t="shared" ref="Z21:Z23" si="1">W21/5</f>
        <v>0.2</v>
      </c>
      <c r="AA21" s="421"/>
      <c r="AB21" s="422"/>
      <c r="AC21" s="108"/>
    </row>
    <row r="22" spans="1:30" ht="15" customHeight="1" x14ac:dyDescent="0.25">
      <c r="A22" s="108"/>
      <c r="B22" s="107"/>
      <c r="C22" s="108"/>
      <c r="D22" s="108"/>
      <c r="Q22" s="440" t="s">
        <v>68</v>
      </c>
      <c r="R22" s="441"/>
      <c r="S22" s="441"/>
      <c r="T22" s="441"/>
      <c r="U22" s="441"/>
      <c r="V22" s="442"/>
      <c r="W22" s="437">
        <v>2</v>
      </c>
      <c r="X22" s="438"/>
      <c r="Y22" s="439"/>
      <c r="Z22" s="452">
        <f t="shared" si="1"/>
        <v>0.4</v>
      </c>
      <c r="AA22" s="453"/>
      <c r="AB22" s="454"/>
    </row>
    <row r="23" spans="1:30" ht="15" customHeight="1" x14ac:dyDescent="0.25">
      <c r="A23" s="108"/>
      <c r="B23" s="107"/>
      <c r="Q23" s="434" t="s">
        <v>69</v>
      </c>
      <c r="R23" s="435"/>
      <c r="S23" s="435"/>
      <c r="T23" s="435"/>
      <c r="U23" s="435"/>
      <c r="V23" s="436"/>
      <c r="W23" s="431">
        <v>0</v>
      </c>
      <c r="X23" s="432"/>
      <c r="Y23" s="433"/>
      <c r="Z23" s="414">
        <f t="shared" si="1"/>
        <v>0</v>
      </c>
      <c r="AA23" s="415"/>
      <c r="AB23" s="416"/>
    </row>
    <row r="24" spans="1:30" ht="15" customHeight="1" x14ac:dyDescent="0.25">
      <c r="A24" s="108"/>
      <c r="B24" s="107"/>
      <c r="Q24" s="455" t="s">
        <v>70</v>
      </c>
      <c r="R24" s="456"/>
      <c r="S24" s="456"/>
      <c r="T24" s="456"/>
      <c r="U24" s="456"/>
      <c r="V24" s="457"/>
      <c r="W24" s="458">
        <f>SUM(W20:Y23)</f>
        <v>5</v>
      </c>
      <c r="X24" s="459"/>
      <c r="Y24" s="460"/>
      <c r="Z24" s="447">
        <f>SUM(Z20:AB23)</f>
        <v>1</v>
      </c>
      <c r="AA24" s="448"/>
      <c r="AB24" s="449"/>
    </row>
    <row r="25" spans="1:30" ht="15" customHeight="1" x14ac:dyDescent="0.25">
      <c r="A25" s="108"/>
      <c r="B25" s="107"/>
      <c r="Q25" s="108"/>
    </row>
    <row r="26" spans="1:30" ht="15" customHeight="1" x14ac:dyDescent="0.25">
      <c r="A26" s="108"/>
      <c r="B26" s="107"/>
      <c r="Q26" s="444"/>
      <c r="R26" s="444"/>
      <c r="S26" s="444"/>
      <c r="T26" s="444"/>
      <c r="U26" s="444"/>
      <c r="V26" s="444"/>
      <c r="W26" s="319" t="s">
        <v>916</v>
      </c>
      <c r="X26" s="319"/>
      <c r="Y26" s="319"/>
      <c r="Z26" s="319"/>
      <c r="AA26" s="319"/>
      <c r="AB26" s="319"/>
    </row>
    <row r="27" spans="1:30" ht="15" customHeight="1" x14ac:dyDescent="0.25">
      <c r="A27" s="108"/>
      <c r="B27" s="107"/>
      <c r="Q27" s="322" t="s">
        <v>63</v>
      </c>
      <c r="R27" s="323"/>
      <c r="S27" s="323"/>
      <c r="T27" s="323"/>
      <c r="U27" s="323"/>
      <c r="V27" s="324"/>
      <c r="W27" s="322" t="s">
        <v>917</v>
      </c>
      <c r="X27" s="323"/>
      <c r="Y27" s="324"/>
      <c r="Z27" s="325" t="s">
        <v>918</v>
      </c>
      <c r="AA27" s="326"/>
      <c r="AB27" s="327"/>
    </row>
    <row r="28" spans="1:30" ht="15" customHeight="1" x14ac:dyDescent="0.25">
      <c r="A28" s="108"/>
      <c r="B28" s="107"/>
      <c r="Q28" s="402" t="s">
        <v>66</v>
      </c>
      <c r="R28" s="403"/>
      <c r="S28" s="403"/>
      <c r="T28" s="403"/>
      <c r="U28" s="403"/>
      <c r="V28" s="404"/>
      <c r="W28" s="405">
        <v>2</v>
      </c>
      <c r="X28" s="406"/>
      <c r="Y28" s="407"/>
      <c r="Z28" s="408">
        <f>W28/5</f>
        <v>0.4</v>
      </c>
      <c r="AA28" s="409"/>
      <c r="AB28" s="410"/>
    </row>
    <row r="29" spans="1:30" ht="15" customHeight="1" x14ac:dyDescent="0.25">
      <c r="A29" s="108"/>
      <c r="B29" s="107"/>
      <c r="Q29" s="396" t="s">
        <v>67</v>
      </c>
      <c r="R29" s="397"/>
      <c r="S29" s="397"/>
      <c r="T29" s="397"/>
      <c r="U29" s="397"/>
      <c r="V29" s="398"/>
      <c r="W29" s="417">
        <v>1</v>
      </c>
      <c r="X29" s="418"/>
      <c r="Y29" s="419"/>
      <c r="Z29" s="420">
        <f t="shared" ref="Z29:Z31" si="2">W29/5</f>
        <v>0.2</v>
      </c>
      <c r="AA29" s="421"/>
      <c r="AB29" s="422"/>
    </row>
    <row r="30" spans="1:30" ht="15" customHeight="1" x14ac:dyDescent="0.25">
      <c r="A30" s="108"/>
      <c r="B30" s="107"/>
      <c r="Q30" s="341" t="s">
        <v>68</v>
      </c>
      <c r="R30" s="341"/>
      <c r="S30" s="341"/>
      <c r="T30" s="341"/>
      <c r="U30" s="341"/>
      <c r="V30" s="341"/>
      <c r="W30" s="337">
        <v>2</v>
      </c>
      <c r="X30" s="337"/>
      <c r="Y30" s="337"/>
      <c r="Z30" s="452">
        <f t="shared" si="2"/>
        <v>0.4</v>
      </c>
      <c r="AA30" s="453"/>
      <c r="AB30" s="454"/>
    </row>
    <row r="31" spans="1:30" ht="15" customHeight="1" x14ac:dyDescent="0.25">
      <c r="A31" s="108"/>
      <c r="B31" s="107"/>
      <c r="Q31" s="349" t="s">
        <v>69</v>
      </c>
      <c r="R31" s="349"/>
      <c r="S31" s="349"/>
      <c r="T31" s="349"/>
      <c r="U31" s="349"/>
      <c r="V31" s="349"/>
      <c r="W31" s="343">
        <v>0</v>
      </c>
      <c r="X31" s="343"/>
      <c r="Y31" s="343"/>
      <c r="Z31" s="414">
        <f t="shared" si="2"/>
        <v>0</v>
      </c>
      <c r="AA31" s="415"/>
      <c r="AB31" s="416"/>
    </row>
    <row r="32" spans="1:30" ht="15" customHeight="1" x14ac:dyDescent="0.25">
      <c r="A32" s="108"/>
      <c r="B32" s="107"/>
      <c r="Q32" s="342" t="s">
        <v>70</v>
      </c>
      <c r="R32" s="342"/>
      <c r="S32" s="342"/>
      <c r="T32" s="342"/>
      <c r="U32" s="342"/>
      <c r="V32" s="342"/>
      <c r="W32" s="344">
        <f>SUM(W28:W31)</f>
        <v>5</v>
      </c>
      <c r="X32" s="344"/>
      <c r="Y32" s="344"/>
      <c r="Z32" s="347">
        <v>1</v>
      </c>
      <c r="AA32" s="344"/>
      <c r="AB32" s="344"/>
      <c r="AC32" s="108"/>
      <c r="AD32" s="108"/>
    </row>
    <row r="33" spans="1:30" ht="15" customHeight="1" x14ac:dyDescent="0.25">
      <c r="A33" s="108"/>
      <c r="B33" s="107"/>
      <c r="AC33" s="108"/>
      <c r="AD33" s="108"/>
    </row>
    <row r="34" spans="1:30" ht="15" customHeight="1" x14ac:dyDescent="0.25">
      <c r="A34" s="108"/>
      <c r="B34" s="107"/>
      <c r="AC34" s="108"/>
      <c r="AD34" s="108"/>
    </row>
    <row r="35" spans="1:30" ht="15" customHeight="1" x14ac:dyDescent="0.25">
      <c r="A35" s="108"/>
      <c r="B35" s="107"/>
      <c r="AC35" s="108"/>
      <c r="AD35" s="108"/>
    </row>
    <row r="36" spans="1:30" ht="15" customHeight="1" x14ac:dyDescent="0.25">
      <c r="A36" s="108"/>
      <c r="B36" s="107"/>
      <c r="AC36" s="108"/>
      <c r="AD36" s="108"/>
    </row>
    <row r="37" spans="1:30" ht="15" customHeight="1" x14ac:dyDescent="0.25">
      <c r="A37" s="108"/>
      <c r="B37" s="107"/>
      <c r="AC37" s="108"/>
      <c r="AD37" s="108"/>
    </row>
    <row r="38" spans="1:30" ht="30" customHeight="1" x14ac:dyDescent="0.25">
      <c r="A38" s="108"/>
      <c r="B38" s="107"/>
      <c r="AC38" s="108"/>
      <c r="AD38" s="108"/>
    </row>
    <row r="39" spans="1:30" ht="30" customHeight="1" x14ac:dyDescent="0.25">
      <c r="A39" s="108"/>
      <c r="B39" s="107"/>
      <c r="AC39" s="108"/>
      <c r="AD39" s="108"/>
    </row>
    <row r="40" spans="1:30" ht="30" customHeight="1" x14ac:dyDescent="0.25">
      <c r="A40" s="108"/>
      <c r="B40" s="107"/>
      <c r="AC40" s="108"/>
      <c r="AD40" s="108"/>
    </row>
    <row r="41" spans="1:30" x14ac:dyDescent="0.25">
      <c r="A41" s="108"/>
      <c r="B41" s="107"/>
      <c r="AC41" s="108"/>
      <c r="AD41" s="108"/>
    </row>
    <row r="42" spans="1:30" x14ac:dyDescent="0.25">
      <c r="A42" s="108"/>
      <c r="B42" s="107"/>
      <c r="AC42" s="108"/>
      <c r="AD42" s="108"/>
    </row>
    <row r="43" spans="1:30" x14ac:dyDescent="0.25">
      <c r="A43" s="108"/>
      <c r="B43" s="107"/>
      <c r="AC43" s="108"/>
      <c r="AD43" s="108"/>
    </row>
    <row r="44" spans="1:30" x14ac:dyDescent="0.25">
      <c r="A44" s="108"/>
      <c r="B44" s="107"/>
      <c r="C44" s="108"/>
      <c r="D44" s="108"/>
      <c r="AC44" s="108"/>
      <c r="AD44" s="108"/>
    </row>
    <row r="45" spans="1:30" x14ac:dyDescent="0.25">
      <c r="A45" s="108"/>
      <c r="B45" s="107"/>
      <c r="C45" s="108"/>
      <c r="D45" s="108"/>
      <c r="E45"/>
      <c r="F45"/>
      <c r="G45"/>
      <c r="H45"/>
      <c r="I45"/>
      <c r="J45"/>
      <c r="K45"/>
      <c r="L45"/>
      <c r="M45"/>
      <c r="N45"/>
      <c r="O45"/>
      <c r="P45"/>
      <c r="AC45" s="108"/>
      <c r="AD45" s="108"/>
    </row>
    <row r="46" spans="1:30" x14ac:dyDescent="0.25">
      <c r="A46" s="108"/>
      <c r="B46" s="107"/>
      <c r="C46" s="108"/>
      <c r="D46" s="108"/>
      <c r="E46"/>
      <c r="F46"/>
      <c r="G46"/>
      <c r="H46"/>
      <c r="I46"/>
      <c r="J46"/>
      <c r="K46"/>
      <c r="L46"/>
      <c r="M46"/>
      <c r="N46"/>
      <c r="O46"/>
      <c r="P46"/>
      <c r="AC46" s="108"/>
      <c r="AD46" s="108"/>
    </row>
    <row r="47" spans="1:30" x14ac:dyDescent="0.25">
      <c r="A47" s="108"/>
      <c r="B47" s="107"/>
      <c r="C47" s="108"/>
      <c r="D47" s="108"/>
      <c r="E47"/>
      <c r="F47"/>
      <c r="G47"/>
      <c r="H47"/>
      <c r="I47"/>
      <c r="J47"/>
      <c r="K47"/>
      <c r="L47"/>
      <c r="M47"/>
      <c r="N47"/>
      <c r="O47"/>
      <c r="P47"/>
      <c r="AC47" s="108"/>
      <c r="AD47" s="108"/>
    </row>
    <row r="48" spans="1:30" x14ac:dyDescent="0.25">
      <c r="A48" s="108"/>
      <c r="B48" s="107"/>
      <c r="C48" s="108"/>
      <c r="D48" s="108"/>
      <c r="E48" s="109"/>
      <c r="F48" s="109"/>
      <c r="G48" s="109"/>
      <c r="H48" s="109"/>
      <c r="I48" s="109"/>
      <c r="J48" s="109"/>
      <c r="K48" s="109"/>
      <c r="L48" s="109"/>
      <c r="M48" s="109"/>
      <c r="N48" s="109"/>
      <c r="O48" s="113"/>
      <c r="P48" s="113"/>
      <c r="AC48" s="108"/>
      <c r="AD48" s="108"/>
    </row>
    <row r="49" spans="1:30" x14ac:dyDescent="0.25">
      <c r="A49" s="108"/>
      <c r="B49" s="107"/>
      <c r="C49" s="108"/>
      <c r="D49" s="108"/>
      <c r="E49" s="109"/>
      <c r="F49" s="109"/>
      <c r="G49" s="109"/>
      <c r="H49" s="109"/>
      <c r="I49" s="109"/>
      <c r="J49" s="109"/>
      <c r="K49" s="109"/>
      <c r="L49" s="109"/>
      <c r="M49" s="109"/>
      <c r="N49" s="109"/>
      <c r="O49" s="113"/>
      <c r="P49" s="113"/>
      <c r="AC49" s="108"/>
      <c r="AD49" s="108"/>
    </row>
    <row r="50" spans="1:30" x14ac:dyDescent="0.25">
      <c r="A50" s="108"/>
      <c r="B50" s="107"/>
      <c r="C50" s="108"/>
      <c r="D50" s="108"/>
      <c r="E50" s="109"/>
      <c r="F50" s="109"/>
      <c r="G50" s="109"/>
      <c r="H50" s="109"/>
      <c r="I50" s="109"/>
      <c r="J50" s="109"/>
      <c r="K50" s="109"/>
      <c r="L50" s="109"/>
      <c r="M50" s="109"/>
      <c r="N50" s="109"/>
      <c r="O50" s="113"/>
      <c r="P50" s="113"/>
      <c r="AC50" s="108"/>
      <c r="AD50" s="108"/>
    </row>
    <row r="51" spans="1:30" x14ac:dyDescent="0.25">
      <c r="A51" s="108"/>
      <c r="B51" s="107"/>
      <c r="C51" s="108"/>
      <c r="D51" s="108"/>
      <c r="E51" s="109"/>
      <c r="F51" s="109"/>
      <c r="G51" s="109"/>
      <c r="H51" s="109"/>
      <c r="I51" s="109"/>
      <c r="J51" s="109"/>
      <c r="K51" s="109"/>
      <c r="L51" s="109"/>
      <c r="M51" s="109"/>
      <c r="N51" s="109"/>
      <c r="O51" s="113"/>
      <c r="P51" s="113"/>
      <c r="AC51" s="108"/>
      <c r="AD51" s="108"/>
    </row>
    <row r="52" spans="1:30" x14ac:dyDescent="0.25">
      <c r="A52" s="108"/>
      <c r="B52" s="107"/>
      <c r="C52" s="108"/>
      <c r="D52" s="108"/>
      <c r="E52" s="109"/>
      <c r="F52" s="109"/>
      <c r="G52" s="109"/>
      <c r="H52" s="109"/>
      <c r="I52" s="109"/>
      <c r="J52" s="109"/>
      <c r="K52" s="109"/>
      <c r="L52" s="109"/>
      <c r="M52" s="109"/>
      <c r="N52" s="109"/>
      <c r="O52" s="113"/>
      <c r="P52" s="113"/>
      <c r="AC52" s="108"/>
      <c r="AD52" s="108"/>
    </row>
    <row r="53" spans="1:30" x14ac:dyDescent="0.25">
      <c r="A53" s="108"/>
      <c r="B53" s="107"/>
      <c r="C53" s="108"/>
      <c r="D53" s="108"/>
      <c r="E53" s="109"/>
      <c r="F53" s="109"/>
      <c r="G53" s="109"/>
      <c r="H53" s="109"/>
      <c r="I53" s="109"/>
      <c r="J53" s="109"/>
      <c r="K53" s="109"/>
      <c r="L53" s="109"/>
      <c r="M53" s="109"/>
      <c r="N53" s="109"/>
      <c r="O53" s="113"/>
      <c r="P53" s="113"/>
      <c r="AC53" s="108"/>
      <c r="AD53" s="108"/>
    </row>
    <row r="54" spans="1:30" x14ac:dyDescent="0.25">
      <c r="A54" s="108"/>
      <c r="B54" s="107"/>
      <c r="C54" s="108"/>
      <c r="D54" s="108"/>
      <c r="E54" s="109"/>
      <c r="F54" s="109"/>
      <c r="G54" s="109"/>
      <c r="H54" s="109"/>
      <c r="I54" s="109"/>
      <c r="J54" s="109"/>
      <c r="K54" s="109"/>
      <c r="L54" s="109"/>
      <c r="M54" s="109"/>
      <c r="N54" s="109"/>
      <c r="O54" s="113"/>
      <c r="P54" s="113"/>
      <c r="AC54" s="108"/>
      <c r="AD54" s="108"/>
    </row>
    <row r="55" spans="1:30"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row>
    <row r="56" spans="1:30"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row>
    <row r="57" spans="1:30"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row>
    <row r="58" spans="1:30"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row>
    <row r="59" spans="1:30"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row>
    <row r="60" spans="1:30"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row>
    <row r="61" spans="1:30"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row>
    <row r="62" spans="1:30"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row>
    <row r="63" spans="1:30"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row>
    <row r="64" spans="1:30"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row>
    <row r="65" spans="1:30"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row>
    <row r="66" spans="1:30"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row>
    <row r="67" spans="1:30"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c r="AD67" s="108"/>
    </row>
    <row r="68" spans="1:30"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c r="AD68" s="108"/>
    </row>
    <row r="69" spans="1:30"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c r="AD69" s="108"/>
    </row>
    <row r="70" spans="1:30"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c r="AD70" s="108"/>
    </row>
    <row r="71" spans="1:30"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c r="AD71" s="108"/>
    </row>
    <row r="72" spans="1:30"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c r="AD72" s="108"/>
    </row>
    <row r="73" spans="1:30"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c r="AD73" s="108"/>
    </row>
    <row r="74" spans="1:30"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c r="AD74" s="108"/>
    </row>
    <row r="75" spans="1:30"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c r="AD75" s="108"/>
    </row>
    <row r="76" spans="1:30" x14ac:dyDescent="0.25">
      <c r="A76" s="108"/>
      <c r="P76" s="113"/>
      <c r="Q76" s="108"/>
      <c r="R76" s="108"/>
      <c r="S76" s="108"/>
      <c r="T76" s="108"/>
      <c r="U76" s="108"/>
      <c r="V76" s="108"/>
      <c r="W76" s="108"/>
      <c r="X76" s="108"/>
      <c r="Y76" s="108"/>
      <c r="Z76" s="108"/>
      <c r="AA76" s="108"/>
      <c r="AB76" s="108"/>
      <c r="AC76" s="108"/>
      <c r="AD76" s="108"/>
    </row>
    <row r="77" spans="1:30" x14ac:dyDescent="0.25">
      <c r="A77" s="108"/>
      <c r="P77" s="113"/>
      <c r="Q77" s="108"/>
      <c r="R77" s="108"/>
      <c r="S77" s="108"/>
      <c r="T77" s="108"/>
      <c r="U77" s="108"/>
      <c r="V77" s="108"/>
      <c r="W77" s="108"/>
      <c r="X77" s="108"/>
      <c r="Y77" s="108"/>
      <c r="Z77" s="108"/>
      <c r="AA77" s="108"/>
      <c r="AB77" s="108"/>
      <c r="AC77" s="108"/>
      <c r="AD77" s="108"/>
    </row>
    <row r="78" spans="1:30" x14ac:dyDescent="0.25">
      <c r="P78" s="113"/>
      <c r="Q78" s="108"/>
      <c r="R78" s="108"/>
      <c r="S78" s="108"/>
      <c r="T78" s="108"/>
      <c r="U78" s="108"/>
      <c r="V78" s="108"/>
      <c r="W78" s="108"/>
      <c r="X78" s="108"/>
      <c r="Y78" s="108"/>
      <c r="Z78" s="108"/>
      <c r="AA78" s="108"/>
      <c r="AB78" s="108"/>
      <c r="AC78" s="108"/>
      <c r="AD78" s="108"/>
    </row>
    <row r="79" spans="1:30" x14ac:dyDescent="0.25">
      <c r="B79"/>
      <c r="E79"/>
      <c r="F79"/>
      <c r="G79"/>
      <c r="H79"/>
      <c r="I79"/>
      <c r="J79"/>
      <c r="K79"/>
      <c r="L79"/>
      <c r="M79"/>
      <c r="N79"/>
      <c r="O79"/>
      <c r="P79" s="113"/>
      <c r="Q79" s="108"/>
      <c r="R79" s="108"/>
      <c r="S79" s="108"/>
      <c r="T79" s="108"/>
      <c r="U79" s="108"/>
      <c r="V79" s="108"/>
      <c r="W79" s="108"/>
      <c r="X79" s="108"/>
      <c r="Y79" s="108"/>
      <c r="Z79" s="108"/>
      <c r="AA79" s="108"/>
      <c r="AB79" s="108"/>
      <c r="AC79" s="108"/>
      <c r="AD79" s="108"/>
    </row>
    <row r="80" spans="1:30" x14ac:dyDescent="0.25">
      <c r="B80"/>
      <c r="E80"/>
      <c r="F80"/>
      <c r="G80"/>
      <c r="H80"/>
      <c r="I80"/>
      <c r="J80"/>
      <c r="K80"/>
      <c r="L80"/>
      <c r="M80"/>
      <c r="N80"/>
      <c r="O80"/>
      <c r="P80" s="113"/>
      <c r="Q80" s="108"/>
      <c r="R80" s="108"/>
      <c r="S80" s="108"/>
      <c r="T80" s="108"/>
      <c r="U80" s="108"/>
      <c r="V80" s="108"/>
      <c r="W80" s="108"/>
      <c r="X80" s="108"/>
      <c r="Y80" s="108"/>
      <c r="Z80" s="108"/>
      <c r="AA80" s="108"/>
      <c r="AB80" s="108"/>
      <c r="AC80" s="108"/>
      <c r="AD80" s="108"/>
    </row>
    <row r="81" spans="2:30" x14ac:dyDescent="0.25">
      <c r="B81"/>
      <c r="E81"/>
      <c r="F81"/>
      <c r="G81"/>
      <c r="H81"/>
      <c r="I81"/>
      <c r="J81"/>
      <c r="K81"/>
      <c r="L81"/>
      <c r="M81"/>
      <c r="N81"/>
      <c r="O81"/>
      <c r="P81" s="113"/>
      <c r="Q81" s="108"/>
      <c r="R81" s="108"/>
      <c r="S81" s="108"/>
      <c r="T81" s="108"/>
      <c r="U81" s="108"/>
      <c r="V81" s="108"/>
      <c r="W81" s="108"/>
      <c r="X81" s="108"/>
      <c r="Y81" s="108"/>
      <c r="Z81" s="108"/>
      <c r="AA81" s="108"/>
      <c r="AB81" s="108"/>
      <c r="AC81" s="108"/>
      <c r="AD81" s="108"/>
    </row>
    <row r="82" spans="2:30" x14ac:dyDescent="0.25">
      <c r="B82"/>
      <c r="E82"/>
      <c r="F82"/>
      <c r="G82"/>
      <c r="H82"/>
      <c r="I82"/>
      <c r="J82"/>
      <c r="K82"/>
      <c r="L82"/>
      <c r="M82"/>
      <c r="N82"/>
      <c r="O82"/>
      <c r="P82" s="113"/>
      <c r="Q82" s="108"/>
      <c r="R82" s="108"/>
      <c r="S82" s="108"/>
      <c r="T82" s="108"/>
      <c r="U82" s="108"/>
      <c r="V82" s="108"/>
      <c r="W82" s="108"/>
      <c r="X82" s="108"/>
      <c r="Y82" s="108"/>
      <c r="Z82" s="108"/>
      <c r="AA82" s="108"/>
      <c r="AB82" s="108"/>
      <c r="AC82" s="108"/>
      <c r="AD82" s="108"/>
    </row>
    <row r="83" spans="2:30" x14ac:dyDescent="0.25">
      <c r="B83"/>
      <c r="E83"/>
      <c r="F83"/>
      <c r="G83"/>
      <c r="H83"/>
      <c r="I83"/>
      <c r="J83"/>
      <c r="K83"/>
      <c r="L83"/>
      <c r="M83"/>
      <c r="N83"/>
      <c r="O83"/>
      <c r="P83" s="113"/>
      <c r="Q83" s="108"/>
      <c r="R83" s="108"/>
      <c r="S83" s="108"/>
      <c r="T83" s="108"/>
      <c r="U83" s="108"/>
      <c r="V83" s="108"/>
      <c r="W83" s="108"/>
      <c r="X83" s="108"/>
      <c r="Y83" s="108"/>
      <c r="Z83" s="108"/>
      <c r="AA83" s="108"/>
      <c r="AB83" s="108"/>
      <c r="AC83" s="108"/>
      <c r="AD83" s="108"/>
    </row>
    <row r="84" spans="2:30" x14ac:dyDescent="0.25">
      <c r="P84" s="113"/>
      <c r="Q84" s="108"/>
      <c r="R84" s="108"/>
      <c r="S84" s="108"/>
      <c r="T84" s="108"/>
      <c r="U84" s="108"/>
      <c r="V84" s="108"/>
      <c r="W84" s="108"/>
      <c r="X84" s="108"/>
      <c r="Y84" s="108"/>
      <c r="Z84" s="108"/>
      <c r="AA84" s="108"/>
      <c r="AB84" s="108"/>
      <c r="AC84" s="108"/>
      <c r="AD84" s="108"/>
    </row>
    <row r="85" spans="2:30" x14ac:dyDescent="0.25">
      <c r="P85" s="113"/>
      <c r="AC85" s="108"/>
      <c r="AD85" s="108"/>
    </row>
  </sheetData>
  <mergeCells count="82">
    <mergeCell ref="Z4:AC4"/>
    <mergeCell ref="Q3:AC3"/>
    <mergeCell ref="B3:O3"/>
    <mergeCell ref="B4:C8"/>
    <mergeCell ref="D4:D8"/>
    <mergeCell ref="E4:J4"/>
    <mergeCell ref="K4:N4"/>
    <mergeCell ref="O4:O8"/>
    <mergeCell ref="Q4:V5"/>
    <mergeCell ref="W4:Y4"/>
    <mergeCell ref="R7:V7"/>
    <mergeCell ref="E5:F6"/>
    <mergeCell ref="G5:H6"/>
    <mergeCell ref="I5:J6"/>
    <mergeCell ref="K5:L6"/>
    <mergeCell ref="M5:N6"/>
    <mergeCell ref="R6:V6"/>
    <mergeCell ref="E7:F7"/>
    <mergeCell ref="G7:H7"/>
    <mergeCell ref="I7:J7"/>
    <mergeCell ref="K7:L7"/>
    <mergeCell ref="M7:N7"/>
    <mergeCell ref="Z20:AB20"/>
    <mergeCell ref="R8:V8"/>
    <mergeCell ref="C9:D9"/>
    <mergeCell ref="R9:V9"/>
    <mergeCell ref="B10:B11"/>
    <mergeCell ref="C10:D10"/>
    <mergeCell ref="R10:V10"/>
    <mergeCell ref="C11:D11"/>
    <mergeCell ref="Q11:X11"/>
    <mergeCell ref="C15:D15"/>
    <mergeCell ref="C16:D16"/>
    <mergeCell ref="C17:D17"/>
    <mergeCell ref="Q20:V20"/>
    <mergeCell ref="W20:Y20"/>
    <mergeCell ref="Q21:V21"/>
    <mergeCell ref="W21:Y21"/>
    <mergeCell ref="Z21:AB21"/>
    <mergeCell ref="Z12:AB12"/>
    <mergeCell ref="C18:D18"/>
    <mergeCell ref="C19:D19"/>
    <mergeCell ref="Q18:V18"/>
    <mergeCell ref="W18:AB18"/>
    <mergeCell ref="W12:Y12"/>
    <mergeCell ref="C12:D12"/>
    <mergeCell ref="C13:D13"/>
    <mergeCell ref="C14:D14"/>
    <mergeCell ref="C20:D20"/>
    <mergeCell ref="Q19:V19"/>
    <mergeCell ref="W19:Y19"/>
    <mergeCell ref="Z19:AB19"/>
    <mergeCell ref="Q27:V27"/>
    <mergeCell ref="W27:Y27"/>
    <mergeCell ref="Z27:AB27"/>
    <mergeCell ref="Q22:V22"/>
    <mergeCell ref="W22:Y22"/>
    <mergeCell ref="Z22:AB22"/>
    <mergeCell ref="Q23:V23"/>
    <mergeCell ref="W23:Y23"/>
    <mergeCell ref="Z23:AB23"/>
    <mergeCell ref="Q24:V24"/>
    <mergeCell ref="W24:Y24"/>
    <mergeCell ref="Z24:AB24"/>
    <mergeCell ref="Q26:V26"/>
    <mergeCell ref="W26:AB26"/>
    <mergeCell ref="Q32:V32"/>
    <mergeCell ref="W32:Y32"/>
    <mergeCell ref="Z32:AB32"/>
    <mergeCell ref="B14:B17"/>
    <mergeCell ref="Q30:V30"/>
    <mergeCell ref="W30:Y30"/>
    <mergeCell ref="Z30:AB30"/>
    <mergeCell ref="Q31:V31"/>
    <mergeCell ref="W31:Y31"/>
    <mergeCell ref="Z31:AB31"/>
    <mergeCell ref="Q28:V28"/>
    <mergeCell ref="W28:Y28"/>
    <mergeCell ref="Z28:AB28"/>
    <mergeCell ref="Q29:V29"/>
    <mergeCell ref="W29:Y29"/>
    <mergeCell ref="Z29:AB2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00"/>
  </sheetPr>
  <dimension ref="A2:AC85"/>
  <sheetViews>
    <sheetView topLeftCell="K1" zoomScale="90" zoomScaleNormal="90" workbookViewId="0">
      <selection activeCell="Q4" sqref="Q4:V14"/>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9.425781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982</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983</v>
      </c>
      <c r="R4" s="310"/>
      <c r="S4" s="310"/>
      <c r="T4" s="310"/>
      <c r="U4" s="310"/>
      <c r="V4" s="310"/>
      <c r="W4" s="309" t="s">
        <v>531</v>
      </c>
      <c r="X4" s="309"/>
      <c r="Y4" s="309"/>
      <c r="Z4" s="350" t="s">
        <v>59</v>
      </c>
      <c r="AA4" s="350"/>
      <c r="AB4" s="350"/>
      <c r="AC4" s="350"/>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63</v>
      </c>
      <c r="R6" s="306" t="s">
        <v>444</v>
      </c>
      <c r="S6" s="306"/>
      <c r="T6" s="306"/>
      <c r="U6" s="306"/>
      <c r="V6" s="306"/>
      <c r="W6" s="31">
        <v>1</v>
      </c>
      <c r="X6" s="31">
        <v>2</v>
      </c>
      <c r="Y6" s="48" t="s">
        <v>1105</v>
      </c>
      <c r="Z6" s="30">
        <v>1</v>
      </c>
      <c r="AA6" s="31">
        <v>2</v>
      </c>
      <c r="AB6" s="162" t="s">
        <v>1105</v>
      </c>
      <c r="AC6" s="30"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64</v>
      </c>
      <c r="R7" s="306" t="s">
        <v>174</v>
      </c>
      <c r="S7" s="306"/>
      <c r="T7" s="306"/>
      <c r="U7" s="306"/>
      <c r="V7" s="306"/>
      <c r="W7" s="31">
        <v>1</v>
      </c>
      <c r="X7" s="31">
        <v>3</v>
      </c>
      <c r="Y7" s="46" t="s">
        <v>1104</v>
      </c>
      <c r="Z7" s="30">
        <v>1</v>
      </c>
      <c r="AA7" s="31">
        <v>3</v>
      </c>
      <c r="AB7" s="46" t="s">
        <v>1104</v>
      </c>
      <c r="AC7" s="30"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65</v>
      </c>
      <c r="R8" s="306" t="s">
        <v>175</v>
      </c>
      <c r="S8" s="306"/>
      <c r="T8" s="306"/>
      <c r="U8" s="306"/>
      <c r="V8" s="306"/>
      <c r="W8" s="31">
        <v>1</v>
      </c>
      <c r="X8" s="31">
        <v>4</v>
      </c>
      <c r="Y8" s="47" t="s">
        <v>626</v>
      </c>
      <c r="Z8" s="30">
        <v>1</v>
      </c>
      <c r="AA8" s="31">
        <v>4</v>
      </c>
      <c r="AB8" s="47" t="s">
        <v>626</v>
      </c>
      <c r="AC8" s="30" t="s">
        <v>1102</v>
      </c>
    </row>
    <row r="9" spans="1:29" ht="30" customHeight="1" x14ac:dyDescent="0.25">
      <c r="A9" s="108"/>
      <c r="B9" s="118">
        <v>63</v>
      </c>
      <c r="C9" s="334" t="s">
        <v>445</v>
      </c>
      <c r="D9" s="334"/>
      <c r="E9" s="40">
        <v>15</v>
      </c>
      <c r="F9" s="40"/>
      <c r="G9" s="40">
        <v>15</v>
      </c>
      <c r="H9" s="40"/>
      <c r="I9" s="40">
        <v>25</v>
      </c>
      <c r="J9" s="40"/>
      <c r="K9" s="40">
        <v>15</v>
      </c>
      <c r="L9" s="40"/>
      <c r="M9" s="40">
        <v>20</v>
      </c>
      <c r="N9" s="40"/>
      <c r="O9" s="44">
        <f>SUM(E9:M9)</f>
        <v>90</v>
      </c>
      <c r="P9" s="116"/>
      <c r="Q9" s="31">
        <v>66</v>
      </c>
      <c r="R9" s="461" t="s">
        <v>179</v>
      </c>
      <c r="S9" s="462"/>
      <c r="T9" s="462"/>
      <c r="U9" s="462"/>
      <c r="V9" s="463"/>
      <c r="W9" s="136">
        <v>1</v>
      </c>
      <c r="X9" s="136">
        <v>2</v>
      </c>
      <c r="Y9" s="48" t="s">
        <v>1105</v>
      </c>
      <c r="Z9" s="137">
        <v>1</v>
      </c>
      <c r="AA9" s="136">
        <v>2</v>
      </c>
      <c r="AB9" s="162" t="s">
        <v>1105</v>
      </c>
      <c r="AC9" s="30" t="s">
        <v>1103</v>
      </c>
    </row>
    <row r="10" spans="1:29" ht="30" customHeight="1" x14ac:dyDescent="0.25">
      <c r="A10" s="108"/>
      <c r="B10" s="118">
        <v>64</v>
      </c>
      <c r="C10" s="465" t="s">
        <v>450</v>
      </c>
      <c r="D10" s="466"/>
      <c r="E10" s="40">
        <v>15</v>
      </c>
      <c r="F10" s="40"/>
      <c r="G10" s="40">
        <v>15</v>
      </c>
      <c r="H10" s="40"/>
      <c r="I10" s="40">
        <v>25</v>
      </c>
      <c r="J10" s="40"/>
      <c r="K10" s="40">
        <v>15</v>
      </c>
      <c r="L10" s="40"/>
      <c r="M10" s="40">
        <v>20</v>
      </c>
      <c r="N10" s="40"/>
      <c r="O10" s="44">
        <f t="shared" ref="O10:O17" si="0">SUM(E10:M10)</f>
        <v>90</v>
      </c>
      <c r="P10" s="116"/>
      <c r="Q10" s="31">
        <v>67</v>
      </c>
      <c r="R10" s="306" t="s">
        <v>459</v>
      </c>
      <c r="S10" s="306"/>
      <c r="T10" s="306"/>
      <c r="U10" s="306"/>
      <c r="V10" s="306"/>
      <c r="W10" s="31">
        <v>1</v>
      </c>
      <c r="X10" s="31">
        <v>1</v>
      </c>
      <c r="Y10" s="48" t="s">
        <v>1105</v>
      </c>
      <c r="Z10" s="30">
        <v>1</v>
      </c>
      <c r="AA10" s="31">
        <v>1</v>
      </c>
      <c r="AB10" s="48" t="s">
        <v>1105</v>
      </c>
      <c r="AC10" s="30" t="s">
        <v>1103</v>
      </c>
    </row>
    <row r="11" spans="1:29" ht="30" customHeight="1" x14ac:dyDescent="0.25">
      <c r="A11" s="108"/>
      <c r="B11" s="118">
        <v>65</v>
      </c>
      <c r="C11" s="299" t="s">
        <v>450</v>
      </c>
      <c r="D11" s="299"/>
      <c r="E11" s="40">
        <v>15</v>
      </c>
      <c r="F11" s="40"/>
      <c r="G11" s="40">
        <v>15</v>
      </c>
      <c r="H11" s="40"/>
      <c r="I11" s="40">
        <v>25</v>
      </c>
      <c r="J11" s="40"/>
      <c r="K11" s="40">
        <v>15</v>
      </c>
      <c r="L11" s="40"/>
      <c r="M11" s="40">
        <v>20</v>
      </c>
      <c r="N11" s="40"/>
      <c r="O11" s="44">
        <f t="shared" si="0"/>
        <v>90</v>
      </c>
      <c r="P11" s="116"/>
      <c r="Q11" s="31">
        <v>68</v>
      </c>
      <c r="R11" s="306" t="s">
        <v>196</v>
      </c>
      <c r="S11" s="306"/>
      <c r="T11" s="306"/>
      <c r="U11" s="306"/>
      <c r="V11" s="306"/>
      <c r="W11" s="31">
        <v>1</v>
      </c>
      <c r="X11" s="31">
        <v>3</v>
      </c>
      <c r="Y11" s="46" t="s">
        <v>1104</v>
      </c>
      <c r="Z11" s="30">
        <v>1</v>
      </c>
      <c r="AA11" s="31">
        <v>3</v>
      </c>
      <c r="AB11" s="46" t="s">
        <v>1104</v>
      </c>
      <c r="AC11" s="30" t="s">
        <v>1102</v>
      </c>
    </row>
    <row r="12" spans="1:29" ht="30" customHeight="1" x14ac:dyDescent="0.25">
      <c r="A12" s="108"/>
      <c r="B12" s="118">
        <v>66</v>
      </c>
      <c r="C12" s="299" t="s">
        <v>472</v>
      </c>
      <c r="D12" s="299"/>
      <c r="E12" s="40">
        <v>10</v>
      </c>
      <c r="F12" s="40"/>
      <c r="G12" s="40">
        <v>10</v>
      </c>
      <c r="H12" s="40"/>
      <c r="I12" s="40">
        <v>10</v>
      </c>
      <c r="J12" s="40"/>
      <c r="K12" s="40">
        <v>15</v>
      </c>
      <c r="L12" s="40"/>
      <c r="M12" s="40">
        <v>10</v>
      </c>
      <c r="N12" s="40"/>
      <c r="O12" s="44">
        <f t="shared" si="0"/>
        <v>55</v>
      </c>
      <c r="P12" s="116"/>
      <c r="Q12" s="31">
        <v>69</v>
      </c>
      <c r="R12" s="306" t="s">
        <v>467</v>
      </c>
      <c r="S12" s="306"/>
      <c r="T12" s="306"/>
      <c r="U12" s="306"/>
      <c r="V12" s="306"/>
      <c r="W12" s="31">
        <v>1</v>
      </c>
      <c r="X12" s="31">
        <v>3</v>
      </c>
      <c r="Y12" s="46" t="s">
        <v>1104</v>
      </c>
      <c r="Z12" s="30">
        <v>1</v>
      </c>
      <c r="AA12" s="31">
        <v>3</v>
      </c>
      <c r="AB12" s="46" t="s">
        <v>1104</v>
      </c>
      <c r="AC12" s="30" t="s">
        <v>1102</v>
      </c>
    </row>
    <row r="13" spans="1:29" ht="30" customHeight="1" x14ac:dyDescent="0.25">
      <c r="A13" s="108"/>
      <c r="B13" s="118">
        <v>67</v>
      </c>
      <c r="C13" s="299" t="s">
        <v>461</v>
      </c>
      <c r="D13" s="299"/>
      <c r="E13" s="40">
        <v>10</v>
      </c>
      <c r="F13" s="40"/>
      <c r="G13" s="40">
        <v>10</v>
      </c>
      <c r="H13" s="40"/>
      <c r="I13" s="40">
        <v>10</v>
      </c>
      <c r="J13" s="40"/>
      <c r="K13" s="40">
        <v>15</v>
      </c>
      <c r="L13" s="40"/>
      <c r="M13" s="40">
        <v>10</v>
      </c>
      <c r="N13" s="40"/>
      <c r="O13" s="44">
        <f t="shared" si="0"/>
        <v>55</v>
      </c>
      <c r="P13" s="116"/>
      <c r="Q13" s="31">
        <v>70</v>
      </c>
      <c r="R13" s="306" t="s">
        <v>203</v>
      </c>
      <c r="S13" s="306"/>
      <c r="T13" s="306"/>
      <c r="U13" s="306"/>
      <c r="V13" s="306"/>
      <c r="W13" s="31">
        <v>1</v>
      </c>
      <c r="X13" s="31">
        <v>2</v>
      </c>
      <c r="Y13" s="48" t="s">
        <v>1105</v>
      </c>
      <c r="Z13" s="30">
        <v>1</v>
      </c>
      <c r="AA13" s="31">
        <v>2</v>
      </c>
      <c r="AB13" s="162" t="s">
        <v>1105</v>
      </c>
      <c r="AC13" s="30" t="s">
        <v>1102</v>
      </c>
    </row>
    <row r="14" spans="1:29" ht="30" customHeight="1" x14ac:dyDescent="0.25">
      <c r="A14" s="108"/>
      <c r="B14" s="118">
        <v>68</v>
      </c>
      <c r="C14" s="299" t="s">
        <v>464</v>
      </c>
      <c r="D14" s="299"/>
      <c r="E14" s="40">
        <v>15</v>
      </c>
      <c r="F14" s="40"/>
      <c r="G14" s="40">
        <v>15</v>
      </c>
      <c r="H14" s="40"/>
      <c r="I14" s="40">
        <v>25</v>
      </c>
      <c r="J14" s="40"/>
      <c r="K14" s="40">
        <v>15</v>
      </c>
      <c r="L14" s="40"/>
      <c r="M14" s="40">
        <v>20</v>
      </c>
      <c r="N14" s="40"/>
      <c r="O14" s="44">
        <f t="shared" si="0"/>
        <v>90</v>
      </c>
      <c r="P14" s="116"/>
      <c r="Q14" s="31">
        <v>71</v>
      </c>
      <c r="R14" s="306" t="s">
        <v>477</v>
      </c>
      <c r="S14" s="306"/>
      <c r="T14" s="306"/>
      <c r="U14" s="306"/>
      <c r="V14" s="306"/>
      <c r="W14" s="31">
        <v>1</v>
      </c>
      <c r="X14" s="31">
        <v>3</v>
      </c>
      <c r="Y14" s="46" t="s">
        <v>1104</v>
      </c>
      <c r="Z14" s="30">
        <v>1</v>
      </c>
      <c r="AA14" s="31">
        <v>3</v>
      </c>
      <c r="AB14" s="46" t="s">
        <v>1104</v>
      </c>
      <c r="AC14" s="30" t="s">
        <v>1102</v>
      </c>
    </row>
    <row r="15" spans="1:29" ht="30" customHeight="1" x14ac:dyDescent="0.25">
      <c r="A15" s="108"/>
      <c r="B15" s="118">
        <v>69</v>
      </c>
      <c r="C15" s="464" t="s">
        <v>981</v>
      </c>
      <c r="D15" s="464"/>
      <c r="E15" s="40">
        <v>15</v>
      </c>
      <c r="F15" s="40"/>
      <c r="G15" s="40">
        <v>15</v>
      </c>
      <c r="H15" s="40"/>
      <c r="I15" s="40">
        <v>25</v>
      </c>
      <c r="J15" s="40"/>
      <c r="K15" s="40">
        <v>15</v>
      </c>
      <c r="L15" s="40"/>
      <c r="M15" s="40">
        <v>20</v>
      </c>
      <c r="N15" s="40"/>
      <c r="O15" s="44">
        <f t="shared" si="0"/>
        <v>90</v>
      </c>
      <c r="P15" s="116"/>
      <c r="Q15" s="307"/>
      <c r="R15" s="307"/>
      <c r="S15" s="307"/>
      <c r="T15" s="307"/>
      <c r="U15" s="307"/>
      <c r="V15" s="307"/>
      <c r="W15" s="307"/>
      <c r="X15" s="307"/>
      <c r="Y15" s="127"/>
      <c r="Z15" s="138"/>
      <c r="AA15" s="138"/>
      <c r="AB15" s="138"/>
      <c r="AC15" s="138"/>
    </row>
    <row r="16" spans="1:29" ht="30" customHeight="1" x14ac:dyDescent="0.25">
      <c r="A16" s="108"/>
      <c r="B16" s="118">
        <v>70</v>
      </c>
      <c r="C16" s="299" t="s">
        <v>208</v>
      </c>
      <c r="D16" s="299"/>
      <c r="E16" s="40">
        <v>15</v>
      </c>
      <c r="F16" s="40"/>
      <c r="G16" s="40">
        <v>15</v>
      </c>
      <c r="H16" s="40"/>
      <c r="I16" s="40">
        <v>25</v>
      </c>
      <c r="J16" s="40"/>
      <c r="K16" s="40">
        <v>15</v>
      </c>
      <c r="L16" s="40"/>
      <c r="M16" s="40">
        <v>20</v>
      </c>
      <c r="N16" s="40"/>
      <c r="O16" s="44">
        <f t="shared" si="0"/>
        <v>90</v>
      </c>
      <c r="P16" s="116"/>
      <c r="Q16" s="108"/>
      <c r="R16" s="108"/>
      <c r="S16" s="108"/>
      <c r="T16" s="108"/>
      <c r="U16" s="108"/>
      <c r="V16" s="108"/>
      <c r="W16" s="308"/>
      <c r="X16" s="308"/>
      <c r="Y16" s="308"/>
      <c r="Z16" s="300"/>
      <c r="AA16" s="300"/>
      <c r="AB16" s="300"/>
      <c r="AC16" s="108"/>
    </row>
    <row r="17" spans="1:29" ht="30" customHeight="1" x14ac:dyDescent="0.25">
      <c r="A17" s="108"/>
      <c r="B17" s="118">
        <v>71</v>
      </c>
      <c r="C17" s="299" t="s">
        <v>478</v>
      </c>
      <c r="D17" s="299"/>
      <c r="E17" s="40">
        <v>15</v>
      </c>
      <c r="F17" s="40"/>
      <c r="G17" s="40">
        <v>15</v>
      </c>
      <c r="H17" s="40"/>
      <c r="I17" s="40">
        <v>25</v>
      </c>
      <c r="J17" s="40"/>
      <c r="K17" s="40">
        <v>15</v>
      </c>
      <c r="L17" s="40"/>
      <c r="M17" s="40">
        <v>20</v>
      </c>
      <c r="N17" s="40"/>
      <c r="O17" s="44">
        <f t="shared" si="0"/>
        <v>90</v>
      </c>
      <c r="P17" s="116"/>
      <c r="Q17" s="36"/>
      <c r="AC17" s="108"/>
    </row>
    <row r="18" spans="1:29" ht="15" customHeight="1" x14ac:dyDescent="0.25">
      <c r="A18" s="108"/>
      <c r="B18" s="126"/>
      <c r="C18" s="443"/>
      <c r="D18" s="443"/>
      <c r="E18" s="127"/>
      <c r="F18" s="127"/>
      <c r="G18" s="127"/>
      <c r="H18" s="127"/>
      <c r="I18" s="127"/>
      <c r="J18" s="127"/>
      <c r="K18" s="127"/>
      <c r="L18" s="127"/>
      <c r="M18" s="127"/>
      <c r="N18" s="127"/>
      <c r="O18" s="116"/>
      <c r="P18" s="116"/>
      <c r="Q18" s="444"/>
      <c r="R18" s="444"/>
      <c r="S18" s="444"/>
      <c r="T18" s="444"/>
      <c r="U18" s="444"/>
      <c r="V18" s="444"/>
      <c r="W18" s="319" t="s">
        <v>915</v>
      </c>
      <c r="X18" s="319"/>
      <c r="Y18" s="319"/>
      <c r="Z18" s="319"/>
      <c r="AA18" s="319"/>
      <c r="AB18" s="319"/>
      <c r="AC18" s="121"/>
    </row>
    <row r="19" spans="1:29" ht="15" customHeight="1" x14ac:dyDescent="0.25">
      <c r="A19" s="108"/>
      <c r="B19" s="126"/>
      <c r="C19" s="443"/>
      <c r="D19" s="443"/>
      <c r="E19" s="127"/>
      <c r="F19" s="127"/>
      <c r="G19" s="127"/>
      <c r="H19" s="127"/>
      <c r="I19" s="127"/>
      <c r="J19" s="127"/>
      <c r="K19" s="127"/>
      <c r="L19" s="127"/>
      <c r="M19" s="127"/>
      <c r="N19" s="127"/>
      <c r="O19" s="116"/>
      <c r="P19" s="116"/>
      <c r="Q19" s="322" t="s">
        <v>63</v>
      </c>
      <c r="R19" s="323"/>
      <c r="S19" s="323"/>
      <c r="T19" s="323"/>
      <c r="U19" s="323"/>
      <c r="V19" s="324"/>
      <c r="W19" s="322" t="s">
        <v>917</v>
      </c>
      <c r="X19" s="323"/>
      <c r="Y19" s="324"/>
      <c r="Z19" s="325" t="s">
        <v>919</v>
      </c>
      <c r="AA19" s="326"/>
      <c r="AB19" s="327"/>
      <c r="AC19" s="108"/>
    </row>
    <row r="20" spans="1:29" ht="15" customHeight="1" x14ac:dyDescent="0.25">
      <c r="A20" s="108"/>
      <c r="B20" s="126"/>
      <c r="C20" s="443"/>
      <c r="D20" s="443"/>
      <c r="E20" s="127"/>
      <c r="F20" s="127"/>
      <c r="G20" s="127"/>
      <c r="H20" s="127"/>
      <c r="I20" s="127"/>
      <c r="J20" s="127"/>
      <c r="K20" s="127"/>
      <c r="L20" s="127"/>
      <c r="M20" s="127"/>
      <c r="N20" s="127"/>
      <c r="O20" s="116"/>
      <c r="P20" s="113"/>
      <c r="Q20" s="402" t="s">
        <v>66</v>
      </c>
      <c r="R20" s="403"/>
      <c r="S20" s="403"/>
      <c r="T20" s="403"/>
      <c r="U20" s="403"/>
      <c r="V20" s="404"/>
      <c r="W20" s="405">
        <v>4</v>
      </c>
      <c r="X20" s="406"/>
      <c r="Y20" s="407"/>
      <c r="Z20" s="408">
        <f>W20/9</f>
        <v>0.44444444444444442</v>
      </c>
      <c r="AA20" s="409"/>
      <c r="AB20" s="410"/>
      <c r="AC20" s="108"/>
    </row>
    <row r="21" spans="1:29" ht="15" customHeight="1" x14ac:dyDescent="0.25">
      <c r="A21" s="108"/>
      <c r="B21" s="107"/>
      <c r="C21" s="108"/>
      <c r="D21" s="108"/>
      <c r="E21" s="109"/>
      <c r="F21" s="109"/>
      <c r="G21" s="109"/>
      <c r="H21" s="109"/>
      <c r="I21" s="109"/>
      <c r="J21" s="109"/>
      <c r="K21" s="109"/>
      <c r="L21" s="109"/>
      <c r="M21" s="109"/>
      <c r="N21" s="109"/>
      <c r="O21"/>
      <c r="P21" s="113"/>
      <c r="Q21" s="396" t="s">
        <v>67</v>
      </c>
      <c r="R21" s="397"/>
      <c r="S21" s="397"/>
      <c r="T21" s="397"/>
      <c r="U21" s="397"/>
      <c r="V21" s="398"/>
      <c r="W21" s="417">
        <v>4</v>
      </c>
      <c r="X21" s="418"/>
      <c r="Y21" s="419"/>
      <c r="Z21" s="420">
        <f t="shared" ref="Z21:Z23" si="1">W21/9</f>
        <v>0.44444444444444442</v>
      </c>
      <c r="AA21" s="421"/>
      <c r="AB21" s="422"/>
      <c r="AC21" s="108"/>
    </row>
    <row r="22" spans="1:29" ht="15" customHeight="1" x14ac:dyDescent="0.25">
      <c r="A22" s="108"/>
      <c r="B22" s="107"/>
      <c r="C22" s="108"/>
      <c r="D22" s="108"/>
      <c r="Q22" s="440" t="s">
        <v>68</v>
      </c>
      <c r="R22" s="441"/>
      <c r="S22" s="441"/>
      <c r="T22" s="441"/>
      <c r="U22" s="441"/>
      <c r="V22" s="442"/>
      <c r="W22" s="437">
        <v>1</v>
      </c>
      <c r="X22" s="438"/>
      <c r="Y22" s="439"/>
      <c r="Z22" s="452">
        <f t="shared" si="1"/>
        <v>0.1111111111111111</v>
      </c>
      <c r="AA22" s="453"/>
      <c r="AB22" s="454"/>
    </row>
    <row r="23" spans="1:29" ht="15" customHeight="1" x14ac:dyDescent="0.25">
      <c r="A23" s="108"/>
      <c r="B23" s="107"/>
      <c r="Q23" s="434" t="s">
        <v>69</v>
      </c>
      <c r="R23" s="435"/>
      <c r="S23" s="435"/>
      <c r="T23" s="435"/>
      <c r="U23" s="435"/>
      <c r="V23" s="436"/>
      <c r="W23" s="431">
        <v>0</v>
      </c>
      <c r="X23" s="432"/>
      <c r="Y23" s="433"/>
      <c r="Z23" s="414">
        <f t="shared" si="1"/>
        <v>0</v>
      </c>
      <c r="AA23" s="415"/>
      <c r="AB23" s="416"/>
    </row>
    <row r="24" spans="1:29" ht="15" customHeight="1" x14ac:dyDescent="0.25">
      <c r="A24" s="108"/>
      <c r="B24" s="107"/>
      <c r="Q24" s="342" t="s">
        <v>70</v>
      </c>
      <c r="R24" s="342"/>
      <c r="S24" s="342"/>
      <c r="T24" s="342"/>
      <c r="U24" s="342"/>
      <c r="V24" s="342"/>
      <c r="W24" s="344">
        <f>SUM(W20:W23)</f>
        <v>9</v>
      </c>
      <c r="X24" s="344"/>
      <c r="Y24" s="344"/>
      <c r="Z24" s="447">
        <f>SUM(Z20:AB23)</f>
        <v>1</v>
      </c>
      <c r="AA24" s="448"/>
      <c r="AB24" s="449"/>
    </row>
    <row r="25" spans="1:29" ht="15" customHeight="1" x14ac:dyDescent="0.25">
      <c r="A25" s="108"/>
      <c r="B25" s="107"/>
      <c r="Q25" s="108"/>
    </row>
    <row r="26" spans="1:29" ht="15" customHeight="1" x14ac:dyDescent="0.25">
      <c r="A26" s="108"/>
      <c r="B26" s="107"/>
      <c r="Q26" s="321"/>
      <c r="R26" s="321"/>
      <c r="S26" s="321"/>
      <c r="T26" s="321"/>
      <c r="U26" s="321"/>
      <c r="V26" s="321"/>
      <c r="W26" s="319" t="s">
        <v>916</v>
      </c>
      <c r="X26" s="319"/>
      <c r="Y26" s="319"/>
      <c r="Z26" s="319"/>
      <c r="AA26" s="319"/>
      <c r="AB26" s="319"/>
    </row>
    <row r="27" spans="1:29" ht="15" customHeight="1" x14ac:dyDescent="0.25">
      <c r="A27" s="108"/>
      <c r="B27" s="107"/>
      <c r="Q27" s="328" t="s">
        <v>63</v>
      </c>
      <c r="R27" s="328"/>
      <c r="S27" s="328"/>
      <c r="T27" s="328"/>
      <c r="U27" s="328"/>
      <c r="V27" s="328"/>
      <c r="W27" s="328" t="s">
        <v>917</v>
      </c>
      <c r="X27" s="328"/>
      <c r="Y27" s="328"/>
      <c r="Z27" s="356" t="s">
        <v>918</v>
      </c>
      <c r="AA27" s="356"/>
      <c r="AB27" s="356"/>
    </row>
    <row r="28" spans="1:29" ht="15" customHeight="1" x14ac:dyDescent="0.25">
      <c r="A28" s="108"/>
      <c r="B28" s="107"/>
      <c r="Q28" s="345" t="s">
        <v>66</v>
      </c>
      <c r="R28" s="345"/>
      <c r="S28" s="345"/>
      <c r="T28" s="345"/>
      <c r="U28" s="345"/>
      <c r="V28" s="345"/>
      <c r="W28" s="320">
        <v>1</v>
      </c>
      <c r="X28" s="320"/>
      <c r="Y28" s="320"/>
      <c r="Z28" s="338">
        <f>W28/9</f>
        <v>0.1111111111111111</v>
      </c>
      <c r="AA28" s="338"/>
      <c r="AB28" s="338"/>
    </row>
    <row r="29" spans="1:29" ht="15" customHeight="1" x14ac:dyDescent="0.25">
      <c r="A29" s="108"/>
      <c r="B29" s="107"/>
      <c r="Q29" s="346" t="s">
        <v>67</v>
      </c>
      <c r="R29" s="346"/>
      <c r="S29" s="346"/>
      <c r="T29" s="346"/>
      <c r="U29" s="346"/>
      <c r="V29" s="346"/>
      <c r="W29" s="336">
        <v>4</v>
      </c>
      <c r="X29" s="336"/>
      <c r="Y29" s="336"/>
      <c r="Z29" s="339">
        <f t="shared" ref="Z29:Z31" si="2">W29/9</f>
        <v>0.44444444444444442</v>
      </c>
      <c r="AA29" s="339"/>
      <c r="AB29" s="339"/>
    </row>
    <row r="30" spans="1:29" ht="15" customHeight="1" x14ac:dyDescent="0.25">
      <c r="A30" s="108"/>
      <c r="B30" s="107"/>
      <c r="Q30" s="341" t="s">
        <v>68</v>
      </c>
      <c r="R30" s="341"/>
      <c r="S30" s="341"/>
      <c r="T30" s="341"/>
      <c r="U30" s="341"/>
      <c r="V30" s="341"/>
      <c r="W30" s="337">
        <v>4</v>
      </c>
      <c r="X30" s="337"/>
      <c r="Y30" s="337"/>
      <c r="Z30" s="378">
        <f t="shared" si="2"/>
        <v>0.44444444444444442</v>
      </c>
      <c r="AA30" s="378"/>
      <c r="AB30" s="378"/>
    </row>
    <row r="31" spans="1:29" ht="15" customHeight="1" x14ac:dyDescent="0.25">
      <c r="A31" s="108"/>
      <c r="B31" s="107"/>
      <c r="Q31" s="349" t="s">
        <v>69</v>
      </c>
      <c r="R31" s="349"/>
      <c r="S31" s="349"/>
      <c r="T31" s="349"/>
      <c r="U31" s="349"/>
      <c r="V31" s="349"/>
      <c r="W31" s="343">
        <v>0</v>
      </c>
      <c r="X31" s="343"/>
      <c r="Y31" s="343"/>
      <c r="Z31" s="375">
        <f t="shared" si="2"/>
        <v>0</v>
      </c>
      <c r="AA31" s="375"/>
      <c r="AB31" s="375"/>
    </row>
    <row r="32" spans="1:29" ht="15" customHeight="1" x14ac:dyDescent="0.25">
      <c r="A32" s="108"/>
      <c r="B32" s="107"/>
      <c r="Q32" s="342" t="s">
        <v>70</v>
      </c>
      <c r="R32" s="342"/>
      <c r="S32" s="342"/>
      <c r="T32" s="342"/>
      <c r="U32" s="342"/>
      <c r="V32" s="342"/>
      <c r="W32" s="344">
        <f>SUM(W28:W31)</f>
        <v>9</v>
      </c>
      <c r="X32" s="344"/>
      <c r="Y32" s="344"/>
      <c r="Z32" s="347">
        <v>1</v>
      </c>
      <c r="AA32" s="344"/>
      <c r="AB32" s="344"/>
      <c r="AC32" s="108"/>
    </row>
    <row r="33" spans="1:29" ht="15" customHeight="1" x14ac:dyDescent="0.25">
      <c r="A33" s="108"/>
      <c r="B33" s="107"/>
      <c r="Q33" s="128"/>
      <c r="R33" s="426"/>
      <c r="S33" s="426"/>
      <c r="T33" s="426"/>
      <c r="U33" s="426"/>
      <c r="V33" s="426"/>
      <c r="W33" s="128"/>
      <c r="X33" s="128"/>
      <c r="Y33" s="128"/>
      <c r="Z33" s="138"/>
      <c r="AA33" s="138"/>
      <c r="AB33" s="138"/>
      <c r="AC33" s="108"/>
    </row>
    <row r="34" spans="1:29" ht="30" customHeight="1" x14ac:dyDescent="0.25">
      <c r="A34" s="108"/>
      <c r="B34" s="107"/>
      <c r="AC34" s="108"/>
    </row>
    <row r="35" spans="1:29" x14ac:dyDescent="0.25">
      <c r="A35" s="108"/>
      <c r="B35" s="107"/>
      <c r="AC35" s="108"/>
    </row>
    <row r="36" spans="1:29" x14ac:dyDescent="0.25">
      <c r="A36" s="108"/>
      <c r="B36" s="107"/>
      <c r="AC36" s="108"/>
    </row>
    <row r="37" spans="1:29" x14ac:dyDescent="0.25">
      <c r="A37" s="108"/>
      <c r="B37" s="107"/>
      <c r="E37"/>
      <c r="F37"/>
      <c r="G37"/>
      <c r="H37"/>
      <c r="I37"/>
      <c r="J37"/>
      <c r="K37"/>
      <c r="L37"/>
      <c r="M37"/>
      <c r="N37"/>
      <c r="O37"/>
      <c r="P37"/>
      <c r="AC37" s="108"/>
    </row>
    <row r="38" spans="1:29" x14ac:dyDescent="0.25">
      <c r="A38" s="108"/>
      <c r="B38" s="107"/>
      <c r="E38"/>
      <c r="F38"/>
      <c r="G38"/>
      <c r="H38"/>
      <c r="I38"/>
      <c r="J38"/>
      <c r="K38"/>
      <c r="L38"/>
      <c r="M38"/>
      <c r="N38"/>
      <c r="O38"/>
      <c r="P38"/>
      <c r="AC38" s="108"/>
    </row>
    <row r="39" spans="1:29" x14ac:dyDescent="0.25">
      <c r="A39" s="108"/>
      <c r="B39" s="107"/>
      <c r="E39"/>
      <c r="F39"/>
      <c r="G39"/>
      <c r="H39"/>
      <c r="I39"/>
      <c r="J39"/>
      <c r="K39"/>
      <c r="L39"/>
      <c r="M39"/>
      <c r="N39"/>
      <c r="O39"/>
      <c r="P39"/>
      <c r="AC39" s="108"/>
    </row>
    <row r="40" spans="1:29" x14ac:dyDescent="0.25">
      <c r="A40" s="108"/>
      <c r="B40" s="107"/>
      <c r="E40"/>
      <c r="F40"/>
      <c r="G40"/>
      <c r="H40"/>
      <c r="I40"/>
      <c r="J40"/>
      <c r="K40"/>
      <c r="L40"/>
      <c r="M40"/>
      <c r="N40"/>
      <c r="O40"/>
      <c r="P40"/>
      <c r="AC40" s="108"/>
    </row>
    <row r="41" spans="1:29" x14ac:dyDescent="0.25">
      <c r="A41" s="108"/>
      <c r="B41" s="107"/>
      <c r="E41"/>
      <c r="F41"/>
      <c r="G41"/>
      <c r="H41"/>
      <c r="I41"/>
      <c r="J41"/>
      <c r="K41"/>
      <c r="L41"/>
      <c r="M41"/>
      <c r="N41"/>
      <c r="O41"/>
      <c r="P41"/>
      <c r="AC41" s="108"/>
    </row>
    <row r="42" spans="1:29" x14ac:dyDescent="0.25">
      <c r="A42" s="108"/>
      <c r="B42" s="107"/>
      <c r="E42"/>
      <c r="F42"/>
      <c r="G42"/>
      <c r="H42"/>
      <c r="I42"/>
      <c r="J42"/>
      <c r="K42"/>
      <c r="L42"/>
      <c r="M42"/>
      <c r="N42"/>
      <c r="O42"/>
      <c r="P42"/>
      <c r="AC42" s="108"/>
    </row>
    <row r="43" spans="1:29" x14ac:dyDescent="0.25">
      <c r="A43" s="108"/>
      <c r="B43" s="107"/>
      <c r="E43"/>
      <c r="F43"/>
      <c r="G43"/>
      <c r="H43"/>
      <c r="I43"/>
      <c r="J43"/>
      <c r="K43"/>
      <c r="L43"/>
      <c r="M43"/>
      <c r="N43"/>
      <c r="O43"/>
      <c r="P43"/>
      <c r="AC43" s="108"/>
    </row>
    <row r="44" spans="1:29" x14ac:dyDescent="0.25">
      <c r="A44" s="108"/>
      <c r="B44" s="107"/>
      <c r="C44" s="108"/>
      <c r="D44" s="108"/>
      <c r="E44"/>
      <c r="F44"/>
      <c r="G44"/>
      <c r="H44"/>
      <c r="I44"/>
      <c r="J44"/>
      <c r="K44"/>
      <c r="L44"/>
      <c r="M44"/>
      <c r="N44"/>
      <c r="O44"/>
      <c r="P44"/>
      <c r="AC44" s="108"/>
    </row>
    <row r="45" spans="1:29" x14ac:dyDescent="0.25">
      <c r="A45" s="108"/>
      <c r="B45" s="107"/>
      <c r="C45" s="108"/>
      <c r="D45" s="108"/>
      <c r="E45"/>
      <c r="F45"/>
      <c r="G45"/>
      <c r="H45"/>
      <c r="I45"/>
      <c r="J45"/>
      <c r="K45"/>
      <c r="L45"/>
      <c r="M45"/>
      <c r="N45"/>
      <c r="O45"/>
      <c r="P45"/>
      <c r="AC45" s="108"/>
    </row>
    <row r="46" spans="1:29" x14ac:dyDescent="0.25">
      <c r="A46" s="108"/>
      <c r="B46" s="107"/>
      <c r="C46" s="108"/>
      <c r="D46" s="108"/>
      <c r="E46"/>
      <c r="F46"/>
      <c r="G46"/>
      <c r="H46"/>
      <c r="I46"/>
      <c r="J46"/>
      <c r="K46"/>
      <c r="L46"/>
      <c r="M46"/>
      <c r="N46"/>
      <c r="O46"/>
      <c r="P46"/>
      <c r="AC46" s="108"/>
    </row>
    <row r="47" spans="1:29" x14ac:dyDescent="0.25">
      <c r="A47" s="108"/>
      <c r="B47" s="107"/>
      <c r="C47" s="108"/>
      <c r="D47" s="108"/>
      <c r="E47"/>
      <c r="F47"/>
      <c r="G47"/>
      <c r="H47"/>
      <c r="I47"/>
      <c r="J47"/>
      <c r="K47"/>
      <c r="L47"/>
      <c r="M47"/>
      <c r="N47"/>
      <c r="O47"/>
      <c r="P47"/>
      <c r="AC47" s="108"/>
    </row>
    <row r="48" spans="1:29" x14ac:dyDescent="0.25">
      <c r="A48" s="108"/>
      <c r="B48" s="107"/>
      <c r="C48" s="108"/>
      <c r="D48" s="108"/>
      <c r="E48" s="109"/>
      <c r="F48" s="109"/>
      <c r="G48" s="109"/>
      <c r="H48" s="109"/>
      <c r="I48" s="109"/>
      <c r="J48" s="109"/>
      <c r="K48" s="109"/>
      <c r="L48" s="109"/>
      <c r="M48" s="109"/>
      <c r="N48" s="109"/>
      <c r="O48" s="113"/>
      <c r="P48" s="113"/>
      <c r="AC48" s="108"/>
    </row>
    <row r="49" spans="1:29" x14ac:dyDescent="0.25">
      <c r="A49" s="108"/>
      <c r="B49" s="107"/>
      <c r="C49" s="108"/>
      <c r="D49" s="108"/>
      <c r="E49" s="109"/>
      <c r="F49" s="109"/>
      <c r="G49" s="109"/>
      <c r="H49" s="109"/>
      <c r="I49" s="109"/>
      <c r="J49" s="109"/>
      <c r="K49" s="109"/>
      <c r="L49" s="109"/>
      <c r="M49" s="109"/>
      <c r="N49" s="109"/>
      <c r="O49" s="113"/>
      <c r="P49" s="113"/>
      <c r="AC49" s="108"/>
    </row>
    <row r="50" spans="1:29" x14ac:dyDescent="0.25">
      <c r="A50" s="108"/>
      <c r="B50" s="107"/>
      <c r="C50" s="108"/>
      <c r="D50" s="108"/>
      <c r="E50" s="109"/>
      <c r="F50" s="109"/>
      <c r="G50" s="109"/>
      <c r="H50" s="109"/>
      <c r="I50" s="109"/>
      <c r="J50" s="109"/>
      <c r="K50" s="109"/>
      <c r="L50" s="109"/>
      <c r="M50" s="109"/>
      <c r="N50" s="109"/>
      <c r="O50" s="113"/>
      <c r="P50" s="113"/>
      <c r="AC50" s="108"/>
    </row>
    <row r="51" spans="1:29" x14ac:dyDescent="0.25">
      <c r="A51" s="108"/>
      <c r="B51" s="107"/>
      <c r="C51" s="108"/>
      <c r="D51" s="108"/>
      <c r="E51" s="109"/>
      <c r="F51" s="109"/>
      <c r="G51" s="109"/>
      <c r="H51" s="109"/>
      <c r="I51" s="109"/>
      <c r="J51" s="109"/>
      <c r="K51" s="109"/>
      <c r="L51" s="109"/>
      <c r="M51" s="109"/>
      <c r="N51" s="109"/>
      <c r="O51" s="113"/>
      <c r="P51" s="113"/>
      <c r="AC51" s="108"/>
    </row>
    <row r="52" spans="1:29" x14ac:dyDescent="0.25">
      <c r="A52" s="108"/>
      <c r="B52" s="107"/>
      <c r="C52" s="108"/>
      <c r="D52" s="108"/>
      <c r="E52" s="109"/>
      <c r="F52" s="109"/>
      <c r="G52" s="109"/>
      <c r="H52" s="109"/>
      <c r="I52" s="109"/>
      <c r="J52" s="109"/>
      <c r="K52" s="109"/>
      <c r="L52" s="109"/>
      <c r="M52" s="109"/>
      <c r="N52" s="109"/>
      <c r="O52" s="113"/>
      <c r="P52" s="113"/>
      <c r="AC52" s="108"/>
    </row>
    <row r="53" spans="1:29" x14ac:dyDescent="0.25">
      <c r="A53" s="108"/>
      <c r="B53" s="107"/>
      <c r="C53" s="108"/>
      <c r="D53" s="108"/>
      <c r="E53" s="109"/>
      <c r="F53" s="109"/>
      <c r="G53" s="109"/>
      <c r="H53" s="109"/>
      <c r="I53" s="109"/>
      <c r="J53" s="109"/>
      <c r="K53" s="109"/>
      <c r="L53" s="109"/>
      <c r="M53" s="109"/>
      <c r="N53" s="109"/>
      <c r="O53" s="113"/>
      <c r="P53" s="113"/>
      <c r="AC53" s="108"/>
    </row>
    <row r="54" spans="1:29" x14ac:dyDescent="0.25">
      <c r="A54" s="108"/>
      <c r="B54" s="107"/>
      <c r="C54" s="108"/>
      <c r="D54" s="108"/>
      <c r="E54" s="109"/>
      <c r="F54" s="109"/>
      <c r="G54" s="109"/>
      <c r="H54" s="109"/>
      <c r="I54" s="109"/>
      <c r="J54" s="109"/>
      <c r="K54" s="109"/>
      <c r="L54" s="109"/>
      <c r="M54" s="109"/>
      <c r="N54" s="109"/>
      <c r="O54" s="113"/>
      <c r="P54" s="113"/>
      <c r="AC54" s="108"/>
    </row>
    <row r="55" spans="1:29" x14ac:dyDescent="0.25">
      <c r="A55" s="108"/>
      <c r="B55" s="107"/>
      <c r="C55" s="108"/>
      <c r="D55" s="108"/>
      <c r="E55" s="109"/>
      <c r="F55" s="109"/>
      <c r="G55" s="109"/>
      <c r="H55" s="109"/>
      <c r="I55" s="109"/>
      <c r="J55" s="109"/>
      <c r="K55" s="109"/>
      <c r="L55" s="109"/>
      <c r="M55" s="109"/>
      <c r="N55" s="109"/>
      <c r="O55" s="113"/>
      <c r="P55" s="113"/>
      <c r="Y55" s="108"/>
      <c r="Z55" s="108"/>
      <c r="AA55" s="108"/>
      <c r="AB55" s="108"/>
      <c r="AC55" s="108"/>
    </row>
    <row r="56" spans="1:29" x14ac:dyDescent="0.25">
      <c r="A56" s="108"/>
      <c r="B56" s="107"/>
      <c r="C56" s="108"/>
      <c r="D56" s="108"/>
      <c r="E56" s="109"/>
      <c r="F56" s="109"/>
      <c r="G56" s="109"/>
      <c r="H56" s="109"/>
      <c r="I56" s="109"/>
      <c r="J56" s="109"/>
      <c r="K56" s="109"/>
      <c r="L56" s="109"/>
      <c r="M56" s="109"/>
      <c r="N56" s="109"/>
      <c r="O56" s="113"/>
      <c r="P56" s="113"/>
      <c r="Y56" s="108"/>
      <c r="Z56" s="108"/>
      <c r="AA56" s="108"/>
      <c r="AB56" s="108"/>
      <c r="AC56" s="108"/>
    </row>
    <row r="57" spans="1:29" x14ac:dyDescent="0.25">
      <c r="A57" s="108"/>
      <c r="B57" s="107"/>
      <c r="C57" s="108"/>
      <c r="D57" s="108"/>
      <c r="E57" s="109"/>
      <c r="F57" s="109"/>
      <c r="G57" s="109"/>
      <c r="H57" s="109"/>
      <c r="I57" s="109"/>
      <c r="J57" s="109"/>
      <c r="K57" s="109"/>
      <c r="L57" s="109"/>
      <c r="M57" s="109"/>
      <c r="N57" s="109"/>
      <c r="O57" s="113"/>
      <c r="P57" s="113"/>
      <c r="Y57" s="108"/>
      <c r="Z57" s="108"/>
      <c r="AA57" s="108"/>
      <c r="AB57" s="108"/>
      <c r="AC57" s="108"/>
    </row>
    <row r="58" spans="1:29"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row>
    <row r="59" spans="1:29"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row>
    <row r="60" spans="1:29"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row>
    <row r="61" spans="1:29"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row>
    <row r="62" spans="1:29"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row>
    <row r="63" spans="1:29"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row>
    <row r="64" spans="1:29"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row>
    <row r="65" spans="1:29"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row>
    <row r="66" spans="1:29"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row>
    <row r="67" spans="1:29"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row>
    <row r="68" spans="1:29"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row>
    <row r="69" spans="1:29"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row>
    <row r="70" spans="1:29"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row>
    <row r="71" spans="1:29"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row>
    <row r="72" spans="1:29"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row>
    <row r="73" spans="1:29"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row>
    <row r="74" spans="1:29"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row>
    <row r="75" spans="1:29"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row>
    <row r="76" spans="1:29" x14ac:dyDescent="0.25">
      <c r="A76" s="108"/>
      <c r="P76" s="113"/>
      <c r="Q76" s="108"/>
      <c r="R76" s="108"/>
      <c r="S76" s="108"/>
      <c r="T76" s="108"/>
      <c r="U76" s="108"/>
      <c r="V76" s="108"/>
      <c r="W76" s="108"/>
      <c r="X76" s="108"/>
      <c r="Y76" s="108"/>
      <c r="Z76" s="108"/>
      <c r="AA76" s="108"/>
      <c r="AB76" s="108"/>
      <c r="AC76" s="108"/>
    </row>
    <row r="77" spans="1:29" x14ac:dyDescent="0.25">
      <c r="A77" s="108"/>
      <c r="P77" s="113"/>
      <c r="Q77" s="108"/>
      <c r="R77" s="108"/>
      <c r="S77" s="108"/>
      <c r="T77" s="108"/>
      <c r="U77" s="108"/>
      <c r="V77" s="108"/>
      <c r="W77" s="108"/>
      <c r="X77" s="108"/>
      <c r="Y77" s="108"/>
      <c r="Z77" s="108"/>
      <c r="AA77" s="108"/>
      <c r="AB77" s="108"/>
      <c r="AC77" s="108"/>
    </row>
    <row r="78" spans="1:29" x14ac:dyDescent="0.25">
      <c r="P78" s="113"/>
      <c r="Q78" s="108"/>
      <c r="R78" s="108"/>
      <c r="S78" s="108"/>
      <c r="T78" s="108"/>
      <c r="U78" s="108"/>
      <c r="V78" s="108"/>
      <c r="W78" s="108"/>
      <c r="X78" s="108"/>
      <c r="Y78" s="108"/>
      <c r="Z78" s="108"/>
      <c r="AA78" s="108"/>
      <c r="AB78" s="108"/>
      <c r="AC78" s="108"/>
    </row>
    <row r="79" spans="1:29" x14ac:dyDescent="0.25">
      <c r="B79"/>
      <c r="E79"/>
      <c r="F79"/>
      <c r="G79"/>
      <c r="H79"/>
      <c r="I79"/>
      <c r="J79"/>
      <c r="K79"/>
      <c r="L79"/>
      <c r="M79"/>
      <c r="N79"/>
      <c r="O79"/>
      <c r="P79" s="113"/>
      <c r="Q79" s="108"/>
      <c r="R79" s="108"/>
      <c r="S79" s="108"/>
      <c r="T79" s="108"/>
      <c r="U79" s="108"/>
      <c r="V79" s="108"/>
      <c r="W79" s="108"/>
      <c r="X79" s="108"/>
      <c r="Y79" s="108"/>
      <c r="Z79" s="108"/>
      <c r="AA79" s="108"/>
      <c r="AB79" s="108"/>
      <c r="AC79" s="108"/>
    </row>
    <row r="80" spans="1:29" x14ac:dyDescent="0.25">
      <c r="B80"/>
      <c r="E80"/>
      <c r="F80"/>
      <c r="G80"/>
      <c r="H80"/>
      <c r="I80"/>
      <c r="J80"/>
      <c r="K80"/>
      <c r="L80"/>
      <c r="M80"/>
      <c r="N80"/>
      <c r="O80"/>
      <c r="P80" s="113"/>
      <c r="Q80" s="108"/>
      <c r="R80" s="108"/>
      <c r="S80" s="108"/>
      <c r="T80" s="108"/>
      <c r="U80" s="108"/>
      <c r="V80" s="108"/>
      <c r="W80" s="108"/>
      <c r="X80" s="108"/>
      <c r="Y80" s="108"/>
      <c r="Z80" s="108"/>
      <c r="AA80" s="108"/>
      <c r="AB80" s="108"/>
      <c r="AC80" s="108"/>
    </row>
    <row r="81" spans="2:29" x14ac:dyDescent="0.25">
      <c r="B81"/>
      <c r="E81"/>
      <c r="F81"/>
      <c r="G81"/>
      <c r="H81"/>
      <c r="I81"/>
      <c r="J81"/>
      <c r="K81"/>
      <c r="L81"/>
      <c r="M81"/>
      <c r="N81"/>
      <c r="O81"/>
      <c r="P81" s="113"/>
      <c r="Q81" s="108"/>
      <c r="R81" s="108"/>
      <c r="S81" s="108"/>
      <c r="T81" s="108"/>
      <c r="U81" s="108"/>
      <c r="V81" s="108"/>
      <c r="W81" s="108"/>
      <c r="X81" s="108"/>
      <c r="Y81" s="108"/>
      <c r="Z81" s="108"/>
      <c r="AA81" s="108"/>
      <c r="AB81" s="108"/>
      <c r="AC81" s="108"/>
    </row>
    <row r="82" spans="2:29" x14ac:dyDescent="0.25">
      <c r="B82"/>
      <c r="E82"/>
      <c r="F82"/>
      <c r="G82"/>
      <c r="H82"/>
      <c r="I82"/>
      <c r="J82"/>
      <c r="K82"/>
      <c r="L82"/>
      <c r="M82"/>
      <c r="N82"/>
      <c r="O82"/>
      <c r="P82" s="113"/>
      <c r="Q82" s="108"/>
      <c r="R82" s="108"/>
      <c r="S82" s="108"/>
      <c r="T82" s="108"/>
      <c r="U82" s="108"/>
      <c r="V82" s="108"/>
      <c r="W82" s="108"/>
      <c r="X82" s="108"/>
      <c r="Y82" s="108"/>
      <c r="Z82" s="108"/>
      <c r="AA82" s="108"/>
      <c r="AB82" s="108"/>
      <c r="AC82" s="108"/>
    </row>
    <row r="83" spans="2:29" x14ac:dyDescent="0.25">
      <c r="B83"/>
      <c r="E83"/>
      <c r="F83"/>
      <c r="G83"/>
      <c r="H83"/>
      <c r="I83"/>
      <c r="J83"/>
      <c r="K83"/>
      <c r="L83"/>
      <c r="M83"/>
      <c r="N83"/>
      <c r="O83"/>
      <c r="P83" s="113"/>
      <c r="Q83" s="108"/>
      <c r="R83" s="108"/>
      <c r="S83" s="108"/>
      <c r="T83" s="108"/>
      <c r="U83" s="108"/>
      <c r="V83" s="108"/>
      <c r="W83" s="108"/>
      <c r="X83" s="108"/>
      <c r="Y83" s="108"/>
      <c r="Z83" s="108"/>
      <c r="AA83" s="108"/>
      <c r="AB83" s="108"/>
      <c r="AC83" s="108"/>
    </row>
    <row r="84" spans="2:29" x14ac:dyDescent="0.25">
      <c r="P84" s="113"/>
      <c r="Q84" s="108"/>
      <c r="R84" s="108"/>
      <c r="S84" s="108"/>
      <c r="T84" s="108"/>
      <c r="U84" s="108"/>
      <c r="V84" s="108"/>
      <c r="W84" s="108"/>
      <c r="X84" s="108"/>
      <c r="Y84" s="108"/>
      <c r="Z84" s="108"/>
      <c r="AA84" s="108"/>
      <c r="AB84" s="108"/>
      <c r="AC84" s="108"/>
    </row>
    <row r="85" spans="2:29" x14ac:dyDescent="0.25">
      <c r="P85" s="113"/>
      <c r="AC85" s="108"/>
    </row>
  </sheetData>
  <mergeCells count="85">
    <mergeCell ref="Z4:AC4"/>
    <mergeCell ref="Q3:AC3"/>
    <mergeCell ref="R6:V6"/>
    <mergeCell ref="B3:O3"/>
    <mergeCell ref="B4:C8"/>
    <mergeCell ref="D4:D8"/>
    <mergeCell ref="E4:J4"/>
    <mergeCell ref="K4:N4"/>
    <mergeCell ref="O4:O8"/>
    <mergeCell ref="Q4:V5"/>
    <mergeCell ref="W4:Y4"/>
    <mergeCell ref="E5:F6"/>
    <mergeCell ref="G5:H6"/>
    <mergeCell ref="I5:J6"/>
    <mergeCell ref="K5:L6"/>
    <mergeCell ref="M5:N6"/>
    <mergeCell ref="C11:D11"/>
    <mergeCell ref="Q15:X15"/>
    <mergeCell ref="R11:V11"/>
    <mergeCell ref="E7:F7"/>
    <mergeCell ref="G7:H7"/>
    <mergeCell ref="I7:J7"/>
    <mergeCell ref="K7:L7"/>
    <mergeCell ref="M7:N7"/>
    <mergeCell ref="R7:V7"/>
    <mergeCell ref="R8:V8"/>
    <mergeCell ref="C9:D9"/>
    <mergeCell ref="R9:V9"/>
    <mergeCell ref="C10:D10"/>
    <mergeCell ref="R10:V10"/>
    <mergeCell ref="C16:D16"/>
    <mergeCell ref="Q20:V20"/>
    <mergeCell ref="W20:Y20"/>
    <mergeCell ref="Z20:AB20"/>
    <mergeCell ref="C12:D12"/>
    <mergeCell ref="W16:Y16"/>
    <mergeCell ref="Z16:AB16"/>
    <mergeCell ref="C13:D13"/>
    <mergeCell ref="C14:D14"/>
    <mergeCell ref="C15:D15"/>
    <mergeCell ref="C17:D17"/>
    <mergeCell ref="R12:V12"/>
    <mergeCell ref="R13:V13"/>
    <mergeCell ref="R14:V14"/>
    <mergeCell ref="C18:D18"/>
    <mergeCell ref="Q19:V19"/>
    <mergeCell ref="W18:AB18"/>
    <mergeCell ref="Q18:V18"/>
    <mergeCell ref="Q26:V26"/>
    <mergeCell ref="W26:AB26"/>
    <mergeCell ref="Q21:V21"/>
    <mergeCell ref="W21:Y21"/>
    <mergeCell ref="Z21:AB21"/>
    <mergeCell ref="Q24:V24"/>
    <mergeCell ref="W24:Y24"/>
    <mergeCell ref="Z24:AB24"/>
    <mergeCell ref="Q22:V22"/>
    <mergeCell ref="W22:Y22"/>
    <mergeCell ref="Z22:AB22"/>
    <mergeCell ref="C19:D19"/>
    <mergeCell ref="Q23:V23"/>
    <mergeCell ref="W23:Y23"/>
    <mergeCell ref="Z23:AB23"/>
    <mergeCell ref="C20:D20"/>
    <mergeCell ref="W19:Y19"/>
    <mergeCell ref="Z19:AB19"/>
    <mergeCell ref="Q27:V27"/>
    <mergeCell ref="W27:Y27"/>
    <mergeCell ref="Z27:AB27"/>
    <mergeCell ref="Q29:V29"/>
    <mergeCell ref="W29:Y29"/>
    <mergeCell ref="Z29:AB29"/>
    <mergeCell ref="Q28:V28"/>
    <mergeCell ref="W28:Y28"/>
    <mergeCell ref="Z28:AB28"/>
    <mergeCell ref="Q30:V30"/>
    <mergeCell ref="W30:Y30"/>
    <mergeCell ref="Z30:AB30"/>
    <mergeCell ref="R33:V33"/>
    <mergeCell ref="Q31:V31"/>
    <mergeCell ref="W31:Y31"/>
    <mergeCell ref="Z31:AB31"/>
    <mergeCell ref="Q32:V32"/>
    <mergeCell ref="W32:Y32"/>
    <mergeCell ref="Z32:AB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AC120"/>
  <sheetViews>
    <sheetView topLeftCell="H4" zoomScale="77" zoomScaleNormal="77" workbookViewId="0">
      <selection activeCell="Q4" sqref="Q4:V16"/>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5" max="25" width="14" customWidth="1"/>
    <col min="28" max="28" width="17.57031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row>
    <row r="3" spans="1:29" ht="44.25" customHeight="1" x14ac:dyDescent="0.25">
      <c r="A3" s="108"/>
      <c r="B3" s="276" t="s">
        <v>1006</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984</v>
      </c>
      <c r="R4" s="310"/>
      <c r="S4" s="310"/>
      <c r="T4" s="310"/>
      <c r="U4" s="310"/>
      <c r="V4" s="310"/>
      <c r="W4" s="309" t="s">
        <v>531</v>
      </c>
      <c r="X4" s="309"/>
      <c r="Y4" s="309"/>
      <c r="Z4" s="445" t="s">
        <v>59</v>
      </c>
      <c r="AA4" s="446"/>
      <c r="AB4" s="446"/>
      <c r="AC4" s="446"/>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72</v>
      </c>
      <c r="R6" s="306" t="s">
        <v>168</v>
      </c>
      <c r="S6" s="306"/>
      <c r="T6" s="306"/>
      <c r="U6" s="306"/>
      <c r="V6" s="306"/>
      <c r="W6" s="31">
        <v>2</v>
      </c>
      <c r="X6" s="31">
        <v>3</v>
      </c>
      <c r="Y6" s="144" t="s">
        <v>1104</v>
      </c>
      <c r="Z6" s="31">
        <v>1</v>
      </c>
      <c r="AA6" s="31">
        <v>3</v>
      </c>
      <c r="AB6" s="144" t="s">
        <v>1104</v>
      </c>
      <c r="AC6" s="165"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73</v>
      </c>
      <c r="R7" s="306" t="s">
        <v>169</v>
      </c>
      <c r="S7" s="306"/>
      <c r="T7" s="306"/>
      <c r="U7" s="306"/>
      <c r="V7" s="306"/>
      <c r="W7" s="31">
        <v>2</v>
      </c>
      <c r="X7" s="31">
        <v>3</v>
      </c>
      <c r="Y7" s="144" t="s">
        <v>1104</v>
      </c>
      <c r="Z7" s="31">
        <v>1</v>
      </c>
      <c r="AA7" s="31">
        <v>3</v>
      </c>
      <c r="AB7" s="144" t="s">
        <v>1104</v>
      </c>
      <c r="AC7" s="165"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74</v>
      </c>
      <c r="R8" s="306" t="s">
        <v>170</v>
      </c>
      <c r="S8" s="306"/>
      <c r="T8" s="306"/>
      <c r="U8" s="306"/>
      <c r="V8" s="306"/>
      <c r="W8" s="31">
        <v>2</v>
      </c>
      <c r="X8" s="31">
        <v>3</v>
      </c>
      <c r="Y8" s="144" t="s">
        <v>1104</v>
      </c>
      <c r="Z8" s="31">
        <v>1</v>
      </c>
      <c r="AA8" s="31">
        <v>3</v>
      </c>
      <c r="AB8" s="144" t="s">
        <v>1104</v>
      </c>
      <c r="AC8" s="165" t="s">
        <v>1102</v>
      </c>
    </row>
    <row r="9" spans="1:29" ht="30" customHeight="1" x14ac:dyDescent="0.25">
      <c r="A9" s="108"/>
      <c r="B9" s="428">
        <v>72</v>
      </c>
      <c r="C9" s="487" t="s">
        <v>988</v>
      </c>
      <c r="D9" s="487"/>
      <c r="E9" s="40">
        <v>15</v>
      </c>
      <c r="F9" s="40"/>
      <c r="G9" s="40">
        <v>15</v>
      </c>
      <c r="H9" s="40"/>
      <c r="I9" s="40">
        <v>25</v>
      </c>
      <c r="J9" s="40"/>
      <c r="K9" s="40">
        <v>15</v>
      </c>
      <c r="L9" s="40"/>
      <c r="M9" s="40">
        <v>20</v>
      </c>
      <c r="N9" s="40"/>
      <c r="O9" s="44">
        <f>SUM(E9:M9)</f>
        <v>90</v>
      </c>
      <c r="P9" s="116"/>
      <c r="Q9" s="31">
        <v>75</v>
      </c>
      <c r="R9" s="461" t="s">
        <v>346</v>
      </c>
      <c r="S9" s="462"/>
      <c r="T9" s="462"/>
      <c r="U9" s="462"/>
      <c r="V9" s="463"/>
      <c r="W9" s="136">
        <v>2</v>
      </c>
      <c r="X9" s="136">
        <v>3</v>
      </c>
      <c r="Y9" s="144" t="s">
        <v>1104</v>
      </c>
      <c r="Z9" s="136">
        <v>1</v>
      </c>
      <c r="AA9" s="136">
        <v>3</v>
      </c>
      <c r="AB9" s="144" t="s">
        <v>1104</v>
      </c>
      <c r="AC9" s="165" t="s">
        <v>1102</v>
      </c>
    </row>
    <row r="10" spans="1:29" ht="30" customHeight="1" x14ac:dyDescent="0.25">
      <c r="A10" s="108"/>
      <c r="B10" s="429"/>
      <c r="C10" s="393" t="s">
        <v>990</v>
      </c>
      <c r="D10" s="394"/>
      <c r="E10" s="40">
        <v>15</v>
      </c>
      <c r="F10" s="40"/>
      <c r="G10" s="40">
        <v>15</v>
      </c>
      <c r="H10" s="40"/>
      <c r="I10" s="40">
        <v>25</v>
      </c>
      <c r="J10" s="40"/>
      <c r="K10" s="40">
        <v>15</v>
      </c>
      <c r="L10" s="40"/>
      <c r="M10" s="40">
        <v>25</v>
      </c>
      <c r="N10" s="40"/>
      <c r="O10" s="44">
        <f t="shared" ref="O10:O29" si="0">SUM(E10:M10)</f>
        <v>95</v>
      </c>
      <c r="P10" s="116"/>
      <c r="Q10" s="31">
        <v>76</v>
      </c>
      <c r="R10" s="306" t="s">
        <v>494</v>
      </c>
      <c r="S10" s="306"/>
      <c r="T10" s="306"/>
      <c r="U10" s="306"/>
      <c r="V10" s="306"/>
      <c r="W10" s="31">
        <v>3</v>
      </c>
      <c r="X10" s="31">
        <v>2</v>
      </c>
      <c r="Y10" s="144" t="s">
        <v>1104</v>
      </c>
      <c r="Z10" s="31">
        <v>1</v>
      </c>
      <c r="AA10" s="31">
        <v>2</v>
      </c>
      <c r="AB10" s="163" t="s">
        <v>1105</v>
      </c>
      <c r="AC10" s="165" t="s">
        <v>1102</v>
      </c>
    </row>
    <row r="11" spans="1:29" ht="30" customHeight="1" x14ac:dyDescent="0.25">
      <c r="A11" s="108"/>
      <c r="B11" s="429"/>
      <c r="C11" s="464" t="s">
        <v>989</v>
      </c>
      <c r="D11" s="464"/>
      <c r="E11" s="40">
        <v>15</v>
      </c>
      <c r="F11" s="40"/>
      <c r="G11" s="40">
        <v>15</v>
      </c>
      <c r="H11" s="40"/>
      <c r="I11" s="40">
        <v>25</v>
      </c>
      <c r="J11" s="40"/>
      <c r="K11" s="40">
        <v>15</v>
      </c>
      <c r="L11" s="40"/>
      <c r="M11" s="40">
        <v>25</v>
      </c>
      <c r="N11" s="40"/>
      <c r="O11" s="44">
        <f t="shared" si="0"/>
        <v>95</v>
      </c>
      <c r="P11" s="116"/>
      <c r="Q11" s="31">
        <v>77</v>
      </c>
      <c r="R11" s="306" t="s">
        <v>171</v>
      </c>
      <c r="S11" s="306"/>
      <c r="T11" s="306"/>
      <c r="U11" s="306"/>
      <c r="V11" s="306"/>
      <c r="W11" s="31">
        <v>2</v>
      </c>
      <c r="X11" s="31">
        <v>3</v>
      </c>
      <c r="Y11" s="144" t="s">
        <v>1104</v>
      </c>
      <c r="Z11" s="31">
        <v>1</v>
      </c>
      <c r="AA11" s="31">
        <v>3</v>
      </c>
      <c r="AB11" s="144" t="s">
        <v>1104</v>
      </c>
      <c r="AC11" s="165" t="s">
        <v>1102</v>
      </c>
    </row>
    <row r="12" spans="1:29" ht="30" customHeight="1" x14ac:dyDescent="0.25">
      <c r="A12" s="108"/>
      <c r="B12" s="430"/>
      <c r="C12" s="464" t="s">
        <v>991</v>
      </c>
      <c r="D12" s="464"/>
      <c r="E12" s="40">
        <v>15</v>
      </c>
      <c r="F12" s="40"/>
      <c r="G12" s="40">
        <v>15</v>
      </c>
      <c r="H12" s="40"/>
      <c r="I12" s="40">
        <v>20</v>
      </c>
      <c r="J12" s="40"/>
      <c r="K12" s="40">
        <v>15</v>
      </c>
      <c r="L12" s="40"/>
      <c r="M12" s="40">
        <v>15</v>
      </c>
      <c r="N12" s="40"/>
      <c r="O12" s="44">
        <f t="shared" si="0"/>
        <v>80</v>
      </c>
      <c r="P12" s="116"/>
      <c r="Q12" s="31">
        <v>78</v>
      </c>
      <c r="R12" s="306" t="s">
        <v>172</v>
      </c>
      <c r="S12" s="306"/>
      <c r="T12" s="306"/>
      <c r="U12" s="306"/>
      <c r="V12" s="306"/>
      <c r="W12" s="31">
        <v>1</v>
      </c>
      <c r="X12" s="31">
        <v>4</v>
      </c>
      <c r="Y12" s="135" t="s">
        <v>626</v>
      </c>
      <c r="Z12" s="31">
        <v>1</v>
      </c>
      <c r="AA12" s="31">
        <v>4</v>
      </c>
      <c r="AB12" s="135" t="s">
        <v>626</v>
      </c>
      <c r="AC12" s="165" t="s">
        <v>1102</v>
      </c>
    </row>
    <row r="13" spans="1:29" ht="30" customHeight="1" x14ac:dyDescent="0.25">
      <c r="A13" s="108"/>
      <c r="B13" s="169">
        <v>73</v>
      </c>
      <c r="C13" s="333" t="s">
        <v>856</v>
      </c>
      <c r="D13" s="333"/>
      <c r="E13" s="42">
        <v>15</v>
      </c>
      <c r="F13" s="42"/>
      <c r="G13" s="42">
        <v>15</v>
      </c>
      <c r="H13" s="42"/>
      <c r="I13" s="42">
        <v>25</v>
      </c>
      <c r="J13" s="42"/>
      <c r="K13" s="42">
        <v>15</v>
      </c>
      <c r="L13" s="42"/>
      <c r="M13" s="42">
        <v>25</v>
      </c>
      <c r="N13" s="42"/>
      <c r="O13" s="44">
        <f t="shared" si="0"/>
        <v>95</v>
      </c>
      <c r="P13" s="116"/>
      <c r="Q13" s="31">
        <v>79</v>
      </c>
      <c r="R13" s="306" t="s">
        <v>985</v>
      </c>
      <c r="S13" s="306"/>
      <c r="T13" s="306"/>
      <c r="U13" s="306"/>
      <c r="V13" s="306"/>
      <c r="W13" s="31">
        <v>1</v>
      </c>
      <c r="X13" s="31">
        <v>4</v>
      </c>
      <c r="Y13" s="135" t="s">
        <v>626</v>
      </c>
      <c r="Z13" s="31">
        <v>1</v>
      </c>
      <c r="AA13" s="31">
        <v>4</v>
      </c>
      <c r="AB13" s="135" t="s">
        <v>626</v>
      </c>
      <c r="AC13" s="165" t="s">
        <v>1102</v>
      </c>
    </row>
    <row r="14" spans="1:29" ht="30" customHeight="1" x14ac:dyDescent="0.25">
      <c r="A14" s="108"/>
      <c r="B14" s="428">
        <v>74</v>
      </c>
      <c r="C14" s="299" t="s">
        <v>993</v>
      </c>
      <c r="D14" s="299"/>
      <c r="E14" s="40">
        <v>15</v>
      </c>
      <c r="F14" s="40"/>
      <c r="G14" s="40">
        <v>15</v>
      </c>
      <c r="H14" s="40"/>
      <c r="I14" s="40">
        <v>30</v>
      </c>
      <c r="J14" s="40"/>
      <c r="K14" s="40">
        <v>15</v>
      </c>
      <c r="L14" s="40"/>
      <c r="M14" s="40">
        <v>25</v>
      </c>
      <c r="N14" s="40"/>
      <c r="O14" s="44">
        <f t="shared" si="0"/>
        <v>100</v>
      </c>
      <c r="P14" s="116"/>
      <c r="Q14" s="31">
        <v>80</v>
      </c>
      <c r="R14" s="306" t="s">
        <v>986</v>
      </c>
      <c r="S14" s="306"/>
      <c r="T14" s="306"/>
      <c r="U14" s="306"/>
      <c r="V14" s="306"/>
      <c r="W14" s="31">
        <v>2</v>
      </c>
      <c r="X14" s="31">
        <v>3</v>
      </c>
      <c r="Y14" s="46" t="s">
        <v>1104</v>
      </c>
      <c r="Z14" s="31">
        <v>1</v>
      </c>
      <c r="AA14" s="31">
        <v>3</v>
      </c>
      <c r="AB14" s="144" t="s">
        <v>1104</v>
      </c>
      <c r="AC14" s="165" t="s">
        <v>1102</v>
      </c>
    </row>
    <row r="15" spans="1:29" ht="30" customHeight="1" x14ac:dyDescent="0.25">
      <c r="A15" s="108"/>
      <c r="B15" s="429"/>
      <c r="C15" s="391" t="s">
        <v>994</v>
      </c>
      <c r="D15" s="392"/>
      <c r="E15" s="40">
        <v>15</v>
      </c>
      <c r="F15" s="40"/>
      <c r="G15" s="40">
        <v>15</v>
      </c>
      <c r="H15" s="40"/>
      <c r="I15" s="40">
        <v>25</v>
      </c>
      <c r="J15" s="40"/>
      <c r="K15" s="40">
        <v>15</v>
      </c>
      <c r="L15" s="40"/>
      <c r="M15" s="40">
        <v>25</v>
      </c>
      <c r="N15" s="40"/>
      <c r="O15" s="44">
        <f t="shared" si="0"/>
        <v>95</v>
      </c>
      <c r="P15" s="116"/>
      <c r="Q15" s="31">
        <v>81</v>
      </c>
      <c r="R15" s="306" t="s">
        <v>987</v>
      </c>
      <c r="S15" s="306"/>
      <c r="T15" s="306"/>
      <c r="U15" s="306"/>
      <c r="V15" s="306"/>
      <c r="W15" s="31">
        <v>2</v>
      </c>
      <c r="X15" s="31">
        <v>4</v>
      </c>
      <c r="Y15" s="135" t="s">
        <v>626</v>
      </c>
      <c r="Z15" s="31">
        <v>1</v>
      </c>
      <c r="AA15" s="31">
        <v>4</v>
      </c>
      <c r="AB15" s="135" t="s">
        <v>626</v>
      </c>
      <c r="AC15" s="165" t="s">
        <v>1102</v>
      </c>
    </row>
    <row r="16" spans="1:29" ht="30" customHeight="1" x14ac:dyDescent="0.25">
      <c r="A16" s="108"/>
      <c r="B16" s="430"/>
      <c r="C16" s="299" t="s">
        <v>995</v>
      </c>
      <c r="D16" s="299"/>
      <c r="E16" s="40">
        <v>15</v>
      </c>
      <c r="F16" s="40"/>
      <c r="G16" s="40">
        <v>15</v>
      </c>
      <c r="H16" s="40"/>
      <c r="I16" s="40">
        <v>25</v>
      </c>
      <c r="J16" s="40"/>
      <c r="K16" s="40">
        <v>15</v>
      </c>
      <c r="L16" s="40"/>
      <c r="M16" s="40">
        <v>25</v>
      </c>
      <c r="N16" s="40"/>
      <c r="O16" s="44">
        <f t="shared" si="0"/>
        <v>95</v>
      </c>
      <c r="P16" s="116"/>
      <c r="Q16" s="31">
        <v>82</v>
      </c>
      <c r="R16" s="306" t="s">
        <v>548</v>
      </c>
      <c r="S16" s="306"/>
      <c r="T16" s="306"/>
      <c r="U16" s="306"/>
      <c r="V16" s="306"/>
      <c r="W16" s="31">
        <v>2</v>
      </c>
      <c r="X16" s="31">
        <v>3</v>
      </c>
      <c r="Y16" s="46" t="s">
        <v>1104</v>
      </c>
      <c r="Z16" s="31">
        <v>1</v>
      </c>
      <c r="AA16" s="31">
        <v>3</v>
      </c>
      <c r="AB16" s="144" t="s">
        <v>1104</v>
      </c>
      <c r="AC16" s="174" t="s">
        <v>1102</v>
      </c>
    </row>
    <row r="17" spans="1:29" ht="30" customHeight="1" x14ac:dyDescent="0.25">
      <c r="A17" s="108"/>
      <c r="B17" s="428">
        <v>75</v>
      </c>
      <c r="C17" s="333" t="s">
        <v>996</v>
      </c>
      <c r="D17" s="333"/>
      <c r="E17" s="42">
        <v>15</v>
      </c>
      <c r="F17" s="42"/>
      <c r="G17" s="42">
        <v>15</v>
      </c>
      <c r="H17" s="42"/>
      <c r="I17" s="42">
        <v>25</v>
      </c>
      <c r="J17" s="42"/>
      <c r="K17" s="42">
        <v>15</v>
      </c>
      <c r="L17" s="42"/>
      <c r="M17" s="42">
        <v>25</v>
      </c>
      <c r="N17" s="42"/>
      <c r="O17" s="44">
        <f t="shared" si="0"/>
        <v>95</v>
      </c>
      <c r="P17" s="116"/>
      <c r="Q17" s="307"/>
      <c r="R17" s="307"/>
      <c r="S17" s="307"/>
      <c r="T17" s="307"/>
      <c r="U17" s="307"/>
      <c r="V17" s="307"/>
      <c r="W17" s="307"/>
      <c r="X17" s="307"/>
      <c r="Y17" s="172"/>
      <c r="Z17" s="138"/>
      <c r="AA17" s="138"/>
      <c r="AB17" s="138"/>
      <c r="AC17" s="138"/>
    </row>
    <row r="18" spans="1:29" ht="30" customHeight="1" x14ac:dyDescent="0.25">
      <c r="A18" s="108"/>
      <c r="B18" s="429"/>
      <c r="C18" s="333" t="s">
        <v>997</v>
      </c>
      <c r="D18" s="333"/>
      <c r="E18" s="42">
        <v>15</v>
      </c>
      <c r="F18" s="42"/>
      <c r="G18" s="42">
        <v>15</v>
      </c>
      <c r="H18" s="42"/>
      <c r="I18" s="42">
        <v>25</v>
      </c>
      <c r="J18" s="42"/>
      <c r="K18" s="42">
        <v>15</v>
      </c>
      <c r="L18" s="42"/>
      <c r="M18" s="42">
        <v>25</v>
      </c>
      <c r="N18" s="42"/>
      <c r="O18" s="44">
        <f t="shared" si="0"/>
        <v>95</v>
      </c>
      <c r="P18" s="116"/>
      <c r="Q18" s="138"/>
      <c r="R18" s="138"/>
      <c r="S18" s="138"/>
      <c r="T18" s="138"/>
      <c r="U18" s="138"/>
      <c r="V18" s="138"/>
      <c r="W18" s="308"/>
      <c r="X18" s="308"/>
      <c r="Y18" s="308"/>
      <c r="Z18" s="300"/>
      <c r="AA18" s="300"/>
      <c r="AB18" s="300"/>
      <c r="AC18" s="138"/>
    </row>
    <row r="19" spans="1:29" ht="30" customHeight="1" x14ac:dyDescent="0.25">
      <c r="A19" s="108"/>
      <c r="B19" s="430"/>
      <c r="C19" s="333" t="s">
        <v>998</v>
      </c>
      <c r="D19" s="333"/>
      <c r="E19" s="42">
        <v>15</v>
      </c>
      <c r="F19" s="42"/>
      <c r="G19" s="42">
        <v>15</v>
      </c>
      <c r="H19" s="42"/>
      <c r="I19" s="42">
        <v>25</v>
      </c>
      <c r="J19" s="42"/>
      <c r="K19" s="42">
        <v>15</v>
      </c>
      <c r="L19" s="42"/>
      <c r="M19" s="42">
        <v>25</v>
      </c>
      <c r="N19" s="42"/>
      <c r="O19" s="44">
        <f t="shared" si="0"/>
        <v>95</v>
      </c>
      <c r="P19" s="116"/>
      <c r="Q19" s="36"/>
    </row>
    <row r="20" spans="1:29" ht="30" customHeight="1" x14ac:dyDescent="0.25">
      <c r="A20" s="108"/>
      <c r="B20" s="169">
        <v>76</v>
      </c>
      <c r="C20" s="299" t="s">
        <v>486</v>
      </c>
      <c r="D20" s="299"/>
      <c r="E20" s="40">
        <v>15</v>
      </c>
      <c r="F20" s="40"/>
      <c r="G20" s="40">
        <v>15</v>
      </c>
      <c r="H20" s="40"/>
      <c r="I20" s="40">
        <v>25</v>
      </c>
      <c r="J20" s="40"/>
      <c r="K20" s="40">
        <v>15</v>
      </c>
      <c r="L20" s="40"/>
      <c r="M20" s="40">
        <v>25</v>
      </c>
      <c r="N20" s="40"/>
      <c r="O20" s="44">
        <f t="shared" si="0"/>
        <v>95</v>
      </c>
      <c r="P20" s="113"/>
    </row>
    <row r="21" spans="1:29" ht="30" customHeight="1" x14ac:dyDescent="0.25">
      <c r="A21" s="108"/>
      <c r="B21" s="428">
        <v>77</v>
      </c>
      <c r="C21" s="333" t="s">
        <v>999</v>
      </c>
      <c r="D21" s="333"/>
      <c r="E21" s="42">
        <v>15</v>
      </c>
      <c r="F21" s="42"/>
      <c r="G21" s="42">
        <v>15</v>
      </c>
      <c r="H21" s="42"/>
      <c r="I21" s="42">
        <v>25</v>
      </c>
      <c r="J21" s="42"/>
      <c r="K21" s="42">
        <v>15</v>
      </c>
      <c r="L21" s="42"/>
      <c r="M21" s="42">
        <v>25</v>
      </c>
      <c r="N21" s="42"/>
      <c r="O21" s="44">
        <f t="shared" si="0"/>
        <v>95</v>
      </c>
      <c r="P21" s="113"/>
    </row>
    <row r="22" spans="1:29" ht="30" customHeight="1" x14ac:dyDescent="0.25">
      <c r="A22" s="108"/>
      <c r="B22" s="430"/>
      <c r="C22" s="333" t="s">
        <v>1000</v>
      </c>
      <c r="D22" s="333"/>
      <c r="E22" s="42">
        <v>10</v>
      </c>
      <c r="F22" s="42"/>
      <c r="G22" s="42">
        <v>15</v>
      </c>
      <c r="H22" s="42"/>
      <c r="I22" s="42">
        <v>25</v>
      </c>
      <c r="J22" s="42"/>
      <c r="K22" s="42">
        <v>15</v>
      </c>
      <c r="L22" s="42"/>
      <c r="M22" s="42">
        <v>20</v>
      </c>
      <c r="N22" s="42"/>
      <c r="O22" s="44">
        <f t="shared" si="0"/>
        <v>85</v>
      </c>
    </row>
    <row r="23" spans="1:29" ht="30" customHeight="1" x14ac:dyDescent="0.25">
      <c r="A23" s="108"/>
      <c r="B23" s="169">
        <v>78</v>
      </c>
      <c r="C23" s="299" t="s">
        <v>1001</v>
      </c>
      <c r="D23" s="299"/>
      <c r="E23" s="40">
        <v>15</v>
      </c>
      <c r="F23" s="40"/>
      <c r="G23" s="40">
        <v>15</v>
      </c>
      <c r="H23" s="40"/>
      <c r="I23" s="40">
        <v>25</v>
      </c>
      <c r="J23" s="40"/>
      <c r="K23" s="40">
        <v>15</v>
      </c>
      <c r="L23" s="40"/>
      <c r="M23" s="40">
        <v>25</v>
      </c>
      <c r="N23" s="40"/>
      <c r="O23" s="44">
        <f t="shared" si="0"/>
        <v>95</v>
      </c>
    </row>
    <row r="24" spans="1:29" ht="30" customHeight="1" x14ac:dyDescent="0.25">
      <c r="A24" s="108"/>
      <c r="B24" s="169">
        <v>79</v>
      </c>
      <c r="C24" s="333" t="s">
        <v>906</v>
      </c>
      <c r="D24" s="333"/>
      <c r="E24" s="159">
        <v>15</v>
      </c>
      <c r="F24" s="159"/>
      <c r="G24" s="159">
        <v>15</v>
      </c>
      <c r="H24" s="159"/>
      <c r="I24" s="159">
        <v>30</v>
      </c>
      <c r="J24" s="159"/>
      <c r="K24" s="159">
        <v>15</v>
      </c>
      <c r="L24" s="159"/>
      <c r="M24" s="159">
        <v>25</v>
      </c>
      <c r="N24" s="42"/>
      <c r="O24" s="44">
        <f t="shared" si="0"/>
        <v>100</v>
      </c>
    </row>
    <row r="25" spans="1:29" ht="30" customHeight="1" x14ac:dyDescent="0.25">
      <c r="A25" s="108"/>
      <c r="B25" s="428">
        <v>80</v>
      </c>
      <c r="C25" s="299" t="s">
        <v>1003</v>
      </c>
      <c r="D25" s="299"/>
      <c r="E25" s="40">
        <v>15</v>
      </c>
      <c r="F25" s="40"/>
      <c r="G25" s="40">
        <v>15</v>
      </c>
      <c r="H25" s="40"/>
      <c r="I25" s="40">
        <v>25</v>
      </c>
      <c r="J25" s="40"/>
      <c r="K25" s="40">
        <v>15</v>
      </c>
      <c r="L25" s="40"/>
      <c r="M25" s="40">
        <v>25</v>
      </c>
      <c r="N25" s="40"/>
      <c r="O25" s="44">
        <f t="shared" si="0"/>
        <v>95</v>
      </c>
    </row>
    <row r="26" spans="1:29" ht="30" customHeight="1" x14ac:dyDescent="0.25">
      <c r="A26" s="108"/>
      <c r="B26" s="430"/>
      <c r="C26" s="299" t="s">
        <v>1002</v>
      </c>
      <c r="D26" s="299"/>
      <c r="E26" s="40">
        <v>15</v>
      </c>
      <c r="F26" s="40"/>
      <c r="G26" s="40">
        <v>15</v>
      </c>
      <c r="H26" s="40"/>
      <c r="I26" s="40">
        <v>25</v>
      </c>
      <c r="J26" s="40"/>
      <c r="K26" s="40">
        <v>15</v>
      </c>
      <c r="L26" s="40"/>
      <c r="M26" s="40">
        <v>20</v>
      </c>
      <c r="N26" s="40"/>
      <c r="O26" s="44">
        <f t="shared" si="0"/>
        <v>90</v>
      </c>
    </row>
    <row r="27" spans="1:29" ht="30" customHeight="1" x14ac:dyDescent="0.25">
      <c r="A27" s="108"/>
      <c r="B27" s="169">
        <v>81</v>
      </c>
      <c r="C27" s="299" t="s">
        <v>499</v>
      </c>
      <c r="D27" s="299"/>
      <c r="E27" s="40">
        <v>15</v>
      </c>
      <c r="F27" s="40"/>
      <c r="G27" s="40">
        <v>15</v>
      </c>
      <c r="H27" s="40"/>
      <c r="I27" s="40">
        <v>25</v>
      </c>
      <c r="J27" s="40"/>
      <c r="K27" s="40">
        <v>15</v>
      </c>
      <c r="L27" s="40"/>
      <c r="M27" s="40">
        <v>20</v>
      </c>
      <c r="N27" s="40"/>
      <c r="O27" s="44">
        <f t="shared" si="0"/>
        <v>90</v>
      </c>
    </row>
    <row r="28" spans="1:29" ht="30" customHeight="1" x14ac:dyDescent="0.25">
      <c r="A28" s="108"/>
      <c r="B28" s="359">
        <v>82</v>
      </c>
      <c r="C28" s="299" t="s">
        <v>1004</v>
      </c>
      <c r="D28" s="299"/>
      <c r="E28" s="40">
        <v>15</v>
      </c>
      <c r="F28" s="40"/>
      <c r="G28" s="40">
        <v>15</v>
      </c>
      <c r="H28" s="40"/>
      <c r="I28" s="40">
        <v>25</v>
      </c>
      <c r="J28" s="40"/>
      <c r="K28" s="40">
        <v>15</v>
      </c>
      <c r="L28" s="40"/>
      <c r="M28" s="40">
        <v>30</v>
      </c>
      <c r="N28" s="40"/>
      <c r="O28" s="44">
        <f t="shared" si="0"/>
        <v>100</v>
      </c>
    </row>
    <row r="29" spans="1:29" ht="30" customHeight="1" x14ac:dyDescent="0.25">
      <c r="A29" s="108"/>
      <c r="B29" s="359"/>
      <c r="C29" s="299" t="s">
        <v>1005</v>
      </c>
      <c r="D29" s="299"/>
      <c r="E29" s="40">
        <v>15</v>
      </c>
      <c r="F29" s="40"/>
      <c r="G29" s="40">
        <v>15</v>
      </c>
      <c r="H29" s="40"/>
      <c r="I29" s="40">
        <v>20</v>
      </c>
      <c r="J29" s="40"/>
      <c r="K29" s="40">
        <v>15</v>
      </c>
      <c r="L29" s="40"/>
      <c r="M29" s="40">
        <v>15</v>
      </c>
      <c r="N29" s="40"/>
      <c r="O29" s="44">
        <f t="shared" si="0"/>
        <v>80</v>
      </c>
    </row>
    <row r="30" spans="1:29" ht="30" customHeight="1" x14ac:dyDescent="0.25">
      <c r="A30" s="138"/>
      <c r="B30" s="171"/>
      <c r="C30" s="443"/>
      <c r="D30" s="443"/>
      <c r="E30" s="167"/>
      <c r="F30" s="167"/>
      <c r="G30" s="167"/>
      <c r="H30" s="167"/>
      <c r="I30" s="167"/>
      <c r="J30" s="167"/>
      <c r="K30" s="167"/>
      <c r="L30" s="167"/>
      <c r="M30" s="167"/>
      <c r="N30" s="167"/>
      <c r="O30" s="116"/>
      <c r="P30" s="129"/>
      <c r="Q30" s="444"/>
      <c r="R30" s="444"/>
      <c r="S30" s="444"/>
      <c r="T30" s="444"/>
      <c r="U30" s="444"/>
      <c r="V30" s="444"/>
      <c r="W30" s="319" t="s">
        <v>915</v>
      </c>
      <c r="X30" s="319"/>
      <c r="Y30" s="319"/>
      <c r="Z30" s="319"/>
      <c r="AA30" s="319"/>
      <c r="AB30" s="319"/>
    </row>
    <row r="31" spans="1:29" ht="30" customHeight="1" x14ac:dyDescent="0.25">
      <c r="A31" s="108"/>
      <c r="B31" s="107"/>
      <c r="Q31" s="322" t="s">
        <v>63</v>
      </c>
      <c r="R31" s="323"/>
      <c r="S31" s="323"/>
      <c r="T31" s="323"/>
      <c r="U31" s="323"/>
      <c r="V31" s="324"/>
      <c r="W31" s="322" t="s">
        <v>917</v>
      </c>
      <c r="X31" s="323"/>
      <c r="Y31" s="324"/>
      <c r="Z31" s="325" t="s">
        <v>919</v>
      </c>
      <c r="AA31" s="326"/>
      <c r="AB31" s="327"/>
    </row>
    <row r="32" spans="1:29" ht="30" customHeight="1" x14ac:dyDescent="0.25">
      <c r="A32" s="108"/>
      <c r="B32" s="107"/>
      <c r="Q32" s="402" t="s">
        <v>66</v>
      </c>
      <c r="R32" s="403"/>
      <c r="S32" s="403"/>
      <c r="T32" s="403"/>
      <c r="U32" s="403"/>
      <c r="V32" s="404"/>
      <c r="W32" s="405">
        <v>0</v>
      </c>
      <c r="X32" s="406"/>
      <c r="Y32" s="407"/>
      <c r="Z32" s="408">
        <f>W32/11</f>
        <v>0</v>
      </c>
      <c r="AA32" s="409"/>
      <c r="AB32" s="410"/>
    </row>
    <row r="33" spans="1:28" ht="30" customHeight="1" x14ac:dyDescent="0.25">
      <c r="A33" s="108"/>
      <c r="B33" s="107"/>
      <c r="Q33" s="396" t="s">
        <v>67</v>
      </c>
      <c r="R33" s="397"/>
      <c r="S33" s="397"/>
      <c r="T33" s="397"/>
      <c r="U33" s="397"/>
      <c r="V33" s="398"/>
      <c r="W33" s="417">
        <v>8</v>
      </c>
      <c r="X33" s="418"/>
      <c r="Y33" s="419"/>
      <c r="Z33" s="420">
        <f t="shared" ref="Z33:Z36" si="1">W33/11</f>
        <v>0.72727272727272729</v>
      </c>
      <c r="AA33" s="421"/>
      <c r="AB33" s="422"/>
    </row>
    <row r="34" spans="1:28" ht="30" customHeight="1" x14ac:dyDescent="0.25">
      <c r="A34" s="108"/>
      <c r="B34" s="107"/>
      <c r="Q34" s="440" t="s">
        <v>68</v>
      </c>
      <c r="R34" s="441"/>
      <c r="S34" s="441"/>
      <c r="T34" s="441"/>
      <c r="U34" s="441"/>
      <c r="V34" s="442"/>
      <c r="W34" s="437">
        <v>3</v>
      </c>
      <c r="X34" s="438"/>
      <c r="Y34" s="439"/>
      <c r="Z34" s="452">
        <f t="shared" si="1"/>
        <v>0.27272727272727271</v>
      </c>
      <c r="AA34" s="453"/>
      <c r="AB34" s="454"/>
    </row>
    <row r="35" spans="1:28" ht="15.75" x14ac:dyDescent="0.25">
      <c r="A35" s="108"/>
      <c r="B35" s="107"/>
      <c r="Q35" s="434" t="s">
        <v>69</v>
      </c>
      <c r="R35" s="435"/>
      <c r="S35" s="435"/>
      <c r="T35" s="435"/>
      <c r="U35" s="435"/>
      <c r="V35" s="436"/>
      <c r="W35" s="431">
        <v>0</v>
      </c>
      <c r="X35" s="432"/>
      <c r="Y35" s="433"/>
      <c r="Z35" s="414">
        <f t="shared" si="1"/>
        <v>0</v>
      </c>
      <c r="AA35" s="415"/>
      <c r="AB35" s="416"/>
    </row>
    <row r="36" spans="1:28" ht="15.75" x14ac:dyDescent="0.25">
      <c r="A36" s="108"/>
      <c r="B36" s="107"/>
      <c r="Q36" s="342" t="s">
        <v>70</v>
      </c>
      <c r="R36" s="342"/>
      <c r="S36" s="342"/>
      <c r="T36" s="342"/>
      <c r="U36" s="342"/>
      <c r="V36" s="342"/>
      <c r="W36" s="344">
        <f>SUM(W32:Y35)</f>
        <v>11</v>
      </c>
      <c r="X36" s="344"/>
      <c r="Y36" s="344"/>
      <c r="Z36" s="447">
        <f t="shared" si="1"/>
        <v>1</v>
      </c>
      <c r="AA36" s="448"/>
      <c r="AB36" s="449"/>
    </row>
    <row r="37" spans="1:28" x14ac:dyDescent="0.25">
      <c r="A37" s="108"/>
      <c r="B37" s="107"/>
      <c r="Q37" s="108"/>
    </row>
    <row r="38" spans="1:28" ht="15.75" x14ac:dyDescent="0.25">
      <c r="A38" s="108"/>
      <c r="B38" s="107"/>
      <c r="Q38" s="321"/>
      <c r="R38" s="321"/>
      <c r="S38" s="321"/>
      <c r="T38" s="321"/>
      <c r="U38" s="321"/>
      <c r="V38" s="321"/>
      <c r="W38" s="319" t="s">
        <v>916</v>
      </c>
      <c r="X38" s="319"/>
      <c r="Y38" s="319"/>
      <c r="Z38" s="319"/>
      <c r="AA38" s="319"/>
      <c r="AB38" s="319"/>
    </row>
    <row r="39" spans="1:28" ht="15.75" x14ac:dyDescent="0.25">
      <c r="A39" s="108"/>
      <c r="B39" s="107"/>
      <c r="Q39" s="328" t="s">
        <v>63</v>
      </c>
      <c r="R39" s="328"/>
      <c r="S39" s="328"/>
      <c r="T39" s="328"/>
      <c r="U39" s="328"/>
      <c r="V39" s="328"/>
      <c r="W39" s="328" t="s">
        <v>917</v>
      </c>
      <c r="X39" s="328"/>
      <c r="Y39" s="328"/>
      <c r="Z39" s="356" t="s">
        <v>918</v>
      </c>
      <c r="AA39" s="356"/>
      <c r="AB39" s="356"/>
    </row>
    <row r="40" spans="1:28" ht="15.75" x14ac:dyDescent="0.25">
      <c r="A40" s="108"/>
      <c r="B40" s="107"/>
      <c r="Q40" s="404" t="s">
        <v>66</v>
      </c>
      <c r="R40" s="345"/>
      <c r="S40" s="345"/>
      <c r="T40" s="345"/>
      <c r="U40" s="345"/>
      <c r="V40" s="345"/>
      <c r="W40" s="320">
        <v>1</v>
      </c>
      <c r="X40" s="320"/>
      <c r="Y40" s="320"/>
      <c r="Z40" s="338">
        <f>1/11</f>
        <v>9.0909090909090912E-2</v>
      </c>
      <c r="AA40" s="338"/>
      <c r="AB40" s="338"/>
    </row>
    <row r="41" spans="1:28" ht="15.75" x14ac:dyDescent="0.25">
      <c r="A41" s="108"/>
      <c r="B41" s="107"/>
      <c r="Q41" s="346" t="s">
        <v>67</v>
      </c>
      <c r="R41" s="346"/>
      <c r="S41" s="346"/>
      <c r="T41" s="346"/>
      <c r="U41" s="346"/>
      <c r="V41" s="346"/>
      <c r="W41" s="336">
        <v>7</v>
      </c>
      <c r="X41" s="336"/>
      <c r="Y41" s="336"/>
      <c r="Z41" s="420">
        <f>W41/11</f>
        <v>0.63636363636363635</v>
      </c>
      <c r="AA41" s="421"/>
      <c r="AB41" s="422"/>
    </row>
    <row r="42" spans="1:28" ht="15.75" x14ac:dyDescent="0.25">
      <c r="A42" s="108"/>
      <c r="B42" s="107"/>
      <c r="Q42" s="341" t="s">
        <v>68</v>
      </c>
      <c r="R42" s="341"/>
      <c r="S42" s="341"/>
      <c r="T42" s="341"/>
      <c r="U42" s="341"/>
      <c r="V42" s="341"/>
      <c r="W42" s="337">
        <v>3</v>
      </c>
      <c r="X42" s="337"/>
      <c r="Y42" s="337"/>
      <c r="Z42" s="452">
        <f t="shared" ref="Z42:Z43" si="2">W42/11</f>
        <v>0.27272727272727271</v>
      </c>
      <c r="AA42" s="453"/>
      <c r="AB42" s="454"/>
    </row>
    <row r="43" spans="1:28" ht="15.75" x14ac:dyDescent="0.25">
      <c r="A43" s="108"/>
      <c r="B43" s="107"/>
      <c r="Q43" s="349" t="s">
        <v>69</v>
      </c>
      <c r="R43" s="349"/>
      <c r="S43" s="349"/>
      <c r="T43" s="349"/>
      <c r="U43" s="349"/>
      <c r="V43" s="349"/>
      <c r="W43" s="343">
        <v>0</v>
      </c>
      <c r="X43" s="343"/>
      <c r="Y43" s="343"/>
      <c r="Z43" s="414">
        <f t="shared" si="2"/>
        <v>0</v>
      </c>
      <c r="AA43" s="415"/>
      <c r="AB43" s="416"/>
    </row>
    <row r="44" spans="1:28" ht="15.75" x14ac:dyDescent="0.25">
      <c r="A44" s="108"/>
      <c r="B44" s="107"/>
      <c r="Q44" s="342" t="s">
        <v>70</v>
      </c>
      <c r="R44" s="342"/>
      <c r="S44" s="342"/>
      <c r="T44" s="342"/>
      <c r="U44" s="342"/>
      <c r="V44" s="342"/>
      <c r="W44" s="344">
        <f>SUM(W40:W43)</f>
        <v>11</v>
      </c>
      <c r="X44" s="344"/>
      <c r="Y44" s="344"/>
      <c r="Z44" s="347">
        <f>SUM(Z40:Z43)</f>
        <v>1</v>
      </c>
      <c r="AA44" s="344"/>
      <c r="AB44" s="344"/>
    </row>
    <row r="45" spans="1:28" x14ac:dyDescent="0.25">
      <c r="A45" s="108"/>
      <c r="B45" s="107"/>
      <c r="Q45" s="168"/>
      <c r="R45" s="170"/>
      <c r="S45" s="170"/>
      <c r="T45" s="170"/>
      <c r="U45" s="170"/>
      <c r="V45" s="170"/>
      <c r="W45" s="168"/>
      <c r="X45" s="168"/>
      <c r="Y45" s="168"/>
      <c r="Z45" s="138"/>
      <c r="AA45" s="138"/>
      <c r="AB45" s="138"/>
    </row>
    <row r="46" spans="1:28" x14ac:dyDescent="0.25">
      <c r="A46" s="108"/>
      <c r="B46" s="107"/>
      <c r="Q46" s="168"/>
      <c r="R46" s="170"/>
      <c r="S46" s="170"/>
      <c r="T46" s="170"/>
      <c r="U46" s="170"/>
      <c r="V46" s="170"/>
      <c r="W46" s="168"/>
      <c r="X46" s="168"/>
      <c r="Y46" s="168"/>
      <c r="Z46" s="138"/>
      <c r="AA46" s="138"/>
      <c r="AB46" s="138"/>
    </row>
    <row r="47" spans="1:28" x14ac:dyDescent="0.25">
      <c r="A47" s="108"/>
      <c r="B47" s="107"/>
      <c r="Q47" s="168"/>
      <c r="R47" s="170"/>
      <c r="S47" s="170"/>
      <c r="T47" s="170"/>
      <c r="U47" s="170"/>
      <c r="V47" s="170"/>
      <c r="W47" s="168"/>
      <c r="X47" s="168"/>
      <c r="Y47" s="168"/>
      <c r="Z47" s="138"/>
      <c r="AA47" s="138"/>
      <c r="AB47" s="138"/>
    </row>
    <row r="48" spans="1:28" x14ac:dyDescent="0.25">
      <c r="A48" s="108"/>
      <c r="B48" s="107"/>
      <c r="Q48" s="168"/>
      <c r="R48" s="170"/>
      <c r="S48" s="170"/>
      <c r="T48" s="170"/>
      <c r="U48" s="170"/>
      <c r="V48" s="170"/>
      <c r="W48" s="168"/>
      <c r="X48" s="168"/>
      <c r="Y48" s="168"/>
      <c r="Z48" s="138"/>
      <c r="AA48" s="138"/>
      <c r="AB48" s="138"/>
    </row>
    <row r="49" spans="1:29" x14ac:dyDescent="0.25">
      <c r="A49" s="108"/>
      <c r="B49" s="107"/>
    </row>
    <row r="50" spans="1:29" x14ac:dyDescent="0.25">
      <c r="A50" s="108"/>
      <c r="B50" s="107"/>
      <c r="K50"/>
      <c r="L50"/>
      <c r="M50"/>
      <c r="N50"/>
      <c r="O50"/>
      <c r="P50"/>
    </row>
    <row r="51" spans="1:29" x14ac:dyDescent="0.25">
      <c r="A51" s="108"/>
      <c r="B51" s="107"/>
      <c r="K51"/>
      <c r="L51"/>
      <c r="M51"/>
      <c r="N51"/>
      <c r="O51"/>
      <c r="P51"/>
    </row>
    <row r="52" spans="1:29" ht="26.25" customHeight="1" x14ac:dyDescent="0.25">
      <c r="A52" s="108"/>
      <c r="B52" s="276" t="s">
        <v>1008</v>
      </c>
      <c r="C52" s="276"/>
      <c r="D52" s="276"/>
      <c r="E52" s="276"/>
      <c r="F52" s="276"/>
      <c r="G52" s="276"/>
      <c r="H52" s="276"/>
      <c r="I52" s="276"/>
      <c r="J52" s="276"/>
      <c r="K52" s="276"/>
      <c r="L52" s="276"/>
      <c r="M52" s="276"/>
      <c r="N52" s="276"/>
      <c r="O52" s="276"/>
      <c r="P52" s="114"/>
      <c r="Q52" s="377" t="s">
        <v>529</v>
      </c>
      <c r="R52" s="377"/>
      <c r="S52" s="377"/>
      <c r="T52" s="377"/>
      <c r="U52" s="377"/>
      <c r="V52" s="377"/>
      <c r="W52" s="377"/>
      <c r="X52" s="377"/>
      <c r="Y52" s="377"/>
      <c r="Z52" s="377"/>
      <c r="AA52" s="377"/>
      <c r="AB52" s="377"/>
    </row>
    <row r="53" spans="1:29" ht="37.5" customHeight="1" x14ac:dyDescent="0.25">
      <c r="A53" s="108"/>
      <c r="B53" s="277" t="s">
        <v>3</v>
      </c>
      <c r="C53" s="277"/>
      <c r="D53" s="278" t="s">
        <v>393</v>
      </c>
      <c r="E53" s="279" t="s">
        <v>396</v>
      </c>
      <c r="F53" s="280"/>
      <c r="G53" s="280"/>
      <c r="H53" s="280"/>
      <c r="I53" s="280"/>
      <c r="J53" s="280"/>
      <c r="K53" s="281" t="s">
        <v>395</v>
      </c>
      <c r="L53" s="282"/>
      <c r="M53" s="282"/>
      <c r="N53" s="283"/>
      <c r="O53" s="284" t="s">
        <v>394</v>
      </c>
      <c r="P53" s="115"/>
      <c r="Q53" s="310" t="s">
        <v>984</v>
      </c>
      <c r="R53" s="310"/>
      <c r="S53" s="310"/>
      <c r="T53" s="310"/>
      <c r="U53" s="310"/>
      <c r="V53" s="310"/>
      <c r="W53" s="309" t="s">
        <v>531</v>
      </c>
      <c r="X53" s="309"/>
      <c r="Y53" s="309"/>
      <c r="Z53" s="350" t="s">
        <v>59</v>
      </c>
      <c r="AA53" s="350"/>
      <c r="AB53" s="350"/>
      <c r="AC53" s="477" t="s">
        <v>1109</v>
      </c>
    </row>
    <row r="54" spans="1:29" ht="15" customHeight="1" x14ac:dyDescent="0.25">
      <c r="A54" s="108"/>
      <c r="B54" s="277"/>
      <c r="C54" s="277"/>
      <c r="D54" s="278"/>
      <c r="E54" s="301" t="s">
        <v>520</v>
      </c>
      <c r="F54" s="302"/>
      <c r="G54" s="311" t="s">
        <v>521</v>
      </c>
      <c r="H54" s="302"/>
      <c r="I54" s="311" t="s">
        <v>522</v>
      </c>
      <c r="J54" s="302"/>
      <c r="K54" s="313" t="s">
        <v>523</v>
      </c>
      <c r="L54" s="314"/>
      <c r="M54" s="313" t="s">
        <v>524</v>
      </c>
      <c r="N54" s="314"/>
      <c r="O54" s="285"/>
      <c r="P54" s="115"/>
      <c r="Q54" s="310"/>
      <c r="R54" s="310"/>
      <c r="S54" s="310"/>
      <c r="T54" s="310"/>
      <c r="U54" s="310"/>
      <c r="V54" s="310"/>
      <c r="W54" s="43" t="s">
        <v>82</v>
      </c>
      <c r="X54" s="43" t="s">
        <v>83</v>
      </c>
      <c r="Y54" s="45" t="s">
        <v>375</v>
      </c>
      <c r="Z54" s="41" t="s">
        <v>82</v>
      </c>
      <c r="AA54" s="41" t="s">
        <v>83</v>
      </c>
      <c r="AB54" s="26" t="s">
        <v>383</v>
      </c>
      <c r="AC54" s="478"/>
    </row>
    <row r="55" spans="1:29" ht="27.75" customHeight="1" x14ac:dyDescent="0.25">
      <c r="A55" s="108"/>
      <c r="B55" s="277"/>
      <c r="C55" s="277"/>
      <c r="D55" s="278"/>
      <c r="E55" s="303"/>
      <c r="F55" s="304"/>
      <c r="G55" s="312"/>
      <c r="H55" s="304"/>
      <c r="I55" s="312"/>
      <c r="J55" s="304"/>
      <c r="K55" s="315"/>
      <c r="L55" s="316"/>
      <c r="M55" s="315"/>
      <c r="N55" s="316"/>
      <c r="O55" s="285"/>
      <c r="P55" s="115"/>
      <c r="Q55" s="31">
        <v>83</v>
      </c>
      <c r="R55" s="306" t="s">
        <v>761</v>
      </c>
      <c r="S55" s="306"/>
      <c r="T55" s="306"/>
      <c r="U55" s="306"/>
      <c r="V55" s="306"/>
      <c r="W55" s="31">
        <v>2</v>
      </c>
      <c r="X55" s="31">
        <v>2</v>
      </c>
      <c r="Y55" s="48" t="s">
        <v>1105</v>
      </c>
      <c r="Z55" s="30">
        <v>1</v>
      </c>
      <c r="AA55" s="30">
        <v>2</v>
      </c>
      <c r="AB55" s="48" t="s">
        <v>1105</v>
      </c>
      <c r="AC55" s="31" t="s">
        <v>1102</v>
      </c>
    </row>
    <row r="56" spans="1:29" ht="33" customHeight="1" x14ac:dyDescent="0.25">
      <c r="A56" s="108"/>
      <c r="B56" s="277"/>
      <c r="C56" s="277"/>
      <c r="D56" s="278"/>
      <c r="E56" s="297" t="s">
        <v>525</v>
      </c>
      <c r="F56" s="298"/>
      <c r="G56" s="297" t="s">
        <v>525</v>
      </c>
      <c r="H56" s="298"/>
      <c r="I56" s="297" t="s">
        <v>526</v>
      </c>
      <c r="J56" s="298"/>
      <c r="K56" s="297" t="s">
        <v>525</v>
      </c>
      <c r="L56" s="298"/>
      <c r="M56" s="297" t="s">
        <v>527</v>
      </c>
      <c r="N56" s="298"/>
      <c r="O56" s="285"/>
      <c r="P56" s="115"/>
      <c r="Q56" s="31">
        <v>84</v>
      </c>
      <c r="R56" s="306" t="s">
        <v>266</v>
      </c>
      <c r="S56" s="306"/>
      <c r="T56" s="306"/>
      <c r="U56" s="306"/>
      <c r="V56" s="306"/>
      <c r="W56" s="31">
        <v>2</v>
      </c>
      <c r="X56" s="31">
        <v>4</v>
      </c>
      <c r="Y56" s="135" t="s">
        <v>626</v>
      </c>
      <c r="Z56" s="30">
        <v>1</v>
      </c>
      <c r="AA56" s="30">
        <v>4</v>
      </c>
      <c r="AB56" s="135" t="s">
        <v>626</v>
      </c>
      <c r="AC56" s="31" t="s">
        <v>1102</v>
      </c>
    </row>
    <row r="57" spans="1:29" ht="15.75" customHeight="1" thickBot="1" x14ac:dyDescent="0.3">
      <c r="A57" s="108"/>
      <c r="B57" s="277"/>
      <c r="C57" s="317"/>
      <c r="D57" s="318"/>
      <c r="E57" s="38" t="s">
        <v>515</v>
      </c>
      <c r="F57" s="39" t="s">
        <v>83</v>
      </c>
      <c r="G57" s="39" t="s">
        <v>82</v>
      </c>
      <c r="H57" s="39" t="s">
        <v>83</v>
      </c>
      <c r="I57" s="39" t="s">
        <v>82</v>
      </c>
      <c r="J57" s="39" t="s">
        <v>83</v>
      </c>
      <c r="K57" s="39" t="s">
        <v>82</v>
      </c>
      <c r="L57" s="39" t="s">
        <v>83</v>
      </c>
      <c r="M57" s="39" t="s">
        <v>82</v>
      </c>
      <c r="N57" s="39" t="s">
        <v>83</v>
      </c>
      <c r="O57" s="285"/>
      <c r="P57" s="115"/>
      <c r="Q57" s="248"/>
      <c r="R57" s="248"/>
      <c r="S57" s="248"/>
      <c r="T57" s="248"/>
      <c r="U57" s="248"/>
      <c r="V57" s="248"/>
      <c r="W57" s="248"/>
      <c r="X57" s="248"/>
      <c r="Y57" s="125">
        <f>SUM(Y55:Y56)</f>
        <v>0</v>
      </c>
      <c r="Z57" s="30"/>
      <c r="AA57" s="30"/>
      <c r="AB57" s="112"/>
    </row>
    <row r="58" spans="1:29" ht="26.25" customHeight="1" x14ac:dyDescent="0.25">
      <c r="A58" s="108"/>
      <c r="B58" s="169">
        <v>83</v>
      </c>
      <c r="C58" s="499" t="s">
        <v>764</v>
      </c>
      <c r="D58" s="499"/>
      <c r="E58" s="40">
        <v>15</v>
      </c>
      <c r="F58" s="40"/>
      <c r="G58" s="40">
        <v>15</v>
      </c>
      <c r="H58" s="40"/>
      <c r="I58" s="40">
        <v>30</v>
      </c>
      <c r="J58" s="40"/>
      <c r="K58" s="40">
        <v>15</v>
      </c>
      <c r="L58" s="40"/>
      <c r="M58" s="40">
        <v>25</v>
      </c>
      <c r="N58" s="40"/>
      <c r="O58" s="44">
        <f>SUM(E58:M58)</f>
        <v>100</v>
      </c>
      <c r="P58" s="116"/>
      <c r="Q58" s="108"/>
      <c r="R58" s="108"/>
      <c r="S58" s="108"/>
      <c r="T58" s="108"/>
      <c r="U58" s="108"/>
      <c r="V58" s="108"/>
      <c r="W58" s="494"/>
      <c r="X58" s="494"/>
      <c r="Y58" s="494"/>
      <c r="Z58" s="495"/>
      <c r="AA58" s="495"/>
      <c r="AB58" s="495"/>
    </row>
    <row r="59" spans="1:29" ht="15" customHeight="1" x14ac:dyDescent="0.25">
      <c r="A59" s="108"/>
      <c r="B59" s="496">
        <v>84</v>
      </c>
      <c r="C59" s="393" t="s">
        <v>1009</v>
      </c>
      <c r="D59" s="394"/>
      <c r="E59" s="40">
        <v>15</v>
      </c>
      <c r="F59" s="40"/>
      <c r="G59" s="40">
        <v>15</v>
      </c>
      <c r="H59" s="40"/>
      <c r="I59" s="40">
        <v>20</v>
      </c>
      <c r="J59" s="40"/>
      <c r="K59" s="40">
        <v>15</v>
      </c>
      <c r="L59" s="40"/>
      <c r="M59" s="40">
        <v>20</v>
      </c>
      <c r="N59" s="40"/>
      <c r="O59" s="44">
        <f t="shared" ref="O59:O62" si="3">SUM(E59:M59)</f>
        <v>85</v>
      </c>
      <c r="P59" s="116"/>
      <c r="Q59" s="168"/>
      <c r="R59" s="426"/>
      <c r="S59" s="426"/>
      <c r="T59" s="426"/>
      <c r="U59" s="426"/>
      <c r="V59" s="426"/>
      <c r="W59" s="168"/>
      <c r="X59" s="168"/>
      <c r="Y59" s="168"/>
      <c r="Z59" s="138"/>
      <c r="AA59" s="138"/>
      <c r="AB59" s="138"/>
    </row>
    <row r="60" spans="1:29" ht="15" customHeight="1" x14ac:dyDescent="0.25">
      <c r="A60" s="108"/>
      <c r="B60" s="497"/>
      <c r="C60" s="500" t="s">
        <v>1111</v>
      </c>
      <c r="D60" s="500"/>
      <c r="E60" s="125">
        <v>15</v>
      </c>
      <c r="F60" s="125"/>
      <c r="G60" s="125">
        <v>15</v>
      </c>
      <c r="H60" s="125"/>
      <c r="I60" s="125">
        <v>20</v>
      </c>
      <c r="J60" s="125"/>
      <c r="K60" s="125">
        <v>15</v>
      </c>
      <c r="L60" s="125"/>
      <c r="M60" s="125">
        <v>20</v>
      </c>
      <c r="N60" s="125"/>
      <c r="O60" s="44">
        <f t="shared" si="3"/>
        <v>85</v>
      </c>
      <c r="P60" s="116"/>
      <c r="Q60" s="36"/>
    </row>
    <row r="61" spans="1:29" ht="15" customHeight="1" x14ac:dyDescent="0.25">
      <c r="A61" s="108"/>
      <c r="B61" s="497"/>
      <c r="C61" s="498" t="s">
        <v>1010</v>
      </c>
      <c r="D61" s="498"/>
      <c r="E61" s="125">
        <v>15</v>
      </c>
      <c r="F61" s="125"/>
      <c r="G61" s="125">
        <v>15</v>
      </c>
      <c r="H61" s="125"/>
      <c r="I61" s="125">
        <v>20</v>
      </c>
      <c r="J61" s="125"/>
      <c r="K61" s="125">
        <v>15</v>
      </c>
      <c r="L61" s="125"/>
      <c r="M61" s="125">
        <v>25</v>
      </c>
      <c r="N61" s="125"/>
      <c r="O61" s="44">
        <f t="shared" si="3"/>
        <v>90</v>
      </c>
      <c r="P61" s="116"/>
      <c r="AC61" s="108"/>
    </row>
    <row r="62" spans="1:29" ht="15" customHeight="1" x14ac:dyDescent="0.25">
      <c r="A62" s="108"/>
      <c r="B62" s="497"/>
      <c r="C62" s="175" t="s">
        <v>1011</v>
      </c>
      <c r="D62" s="175"/>
      <c r="E62" s="125">
        <v>15</v>
      </c>
      <c r="F62" s="125"/>
      <c r="G62" s="125">
        <v>15</v>
      </c>
      <c r="H62" s="125"/>
      <c r="I62" s="125">
        <v>20</v>
      </c>
      <c r="J62" s="125"/>
      <c r="K62" s="125">
        <v>15</v>
      </c>
      <c r="L62" s="125"/>
      <c r="M62" s="125">
        <v>25</v>
      </c>
      <c r="N62" s="125"/>
      <c r="O62" s="44">
        <f t="shared" si="3"/>
        <v>90</v>
      </c>
      <c r="P62" s="116"/>
    </row>
    <row r="63" spans="1:29" ht="15" customHeight="1" x14ac:dyDescent="0.25">
      <c r="A63" s="108"/>
      <c r="B63" s="139"/>
      <c r="E63" s="167"/>
      <c r="F63" s="167"/>
      <c r="G63" s="167"/>
      <c r="H63" s="167"/>
      <c r="I63" s="167"/>
      <c r="J63" s="167"/>
      <c r="K63" s="167"/>
      <c r="L63" s="167"/>
      <c r="M63" s="167"/>
      <c r="N63" s="167"/>
      <c r="O63" s="116"/>
      <c r="P63" s="116"/>
      <c r="Q63" s="444"/>
      <c r="R63" s="444"/>
      <c r="S63" s="444"/>
      <c r="T63" s="444"/>
      <c r="U63" s="444"/>
      <c r="V63" s="444"/>
      <c r="W63" s="319" t="s">
        <v>915</v>
      </c>
      <c r="X63" s="319"/>
      <c r="Y63" s="319"/>
      <c r="Z63" s="319"/>
      <c r="AA63" s="319"/>
      <c r="AB63" s="319"/>
    </row>
    <row r="64" spans="1:29" ht="15.75" x14ac:dyDescent="0.25">
      <c r="A64" s="108"/>
      <c r="B64" s="469"/>
      <c r="E64" s="167"/>
      <c r="F64" s="167"/>
      <c r="G64" s="167"/>
      <c r="H64" s="167"/>
      <c r="I64" s="167"/>
      <c r="J64" s="167"/>
      <c r="K64" s="167"/>
      <c r="L64" s="167"/>
      <c r="M64" s="167"/>
      <c r="N64" s="167"/>
      <c r="O64" s="116"/>
      <c r="P64" s="116"/>
      <c r="Q64" s="322" t="s">
        <v>63</v>
      </c>
      <c r="R64" s="323"/>
      <c r="S64" s="323"/>
      <c r="T64" s="323"/>
      <c r="U64" s="323"/>
      <c r="V64" s="324"/>
      <c r="W64" s="322" t="s">
        <v>917</v>
      </c>
      <c r="X64" s="323"/>
      <c r="Y64" s="324"/>
      <c r="Z64" s="325" t="s">
        <v>919</v>
      </c>
      <c r="AA64" s="326"/>
      <c r="AB64" s="327"/>
    </row>
    <row r="65" spans="1:29" ht="15.75" x14ac:dyDescent="0.25">
      <c r="A65" s="108"/>
      <c r="B65" s="469"/>
      <c r="E65" s="167"/>
      <c r="F65" s="167"/>
      <c r="G65" s="167"/>
      <c r="H65" s="167"/>
      <c r="I65" s="167"/>
      <c r="J65" s="167"/>
      <c r="K65" s="167"/>
      <c r="L65" s="167"/>
      <c r="M65" s="167"/>
      <c r="N65" s="167"/>
      <c r="O65" s="116"/>
      <c r="P65" s="116"/>
      <c r="Q65" s="402" t="s">
        <v>66</v>
      </c>
      <c r="R65" s="403"/>
      <c r="S65" s="403"/>
      <c r="T65" s="403"/>
      <c r="U65" s="403"/>
      <c r="V65" s="404"/>
      <c r="W65" s="405">
        <v>1</v>
      </c>
      <c r="X65" s="406"/>
      <c r="Y65" s="407"/>
      <c r="Z65" s="408">
        <f>W65/2</f>
        <v>0.5</v>
      </c>
      <c r="AA65" s="409"/>
      <c r="AB65" s="410"/>
    </row>
    <row r="66" spans="1:29" ht="15.75" x14ac:dyDescent="0.25">
      <c r="A66" s="108"/>
      <c r="B66" s="469"/>
      <c r="E66" s="167"/>
      <c r="F66" s="167"/>
      <c r="G66" s="167"/>
      <c r="H66" s="167"/>
      <c r="I66" s="167"/>
      <c r="J66" s="167"/>
      <c r="K66" s="167"/>
      <c r="L66" s="167"/>
      <c r="M66" s="167"/>
      <c r="N66" s="167"/>
      <c r="O66" s="116"/>
      <c r="P66" s="116"/>
      <c r="Q66" s="396" t="s">
        <v>67</v>
      </c>
      <c r="R66" s="397"/>
      <c r="S66" s="397"/>
      <c r="T66" s="397"/>
      <c r="U66" s="397"/>
      <c r="V66" s="398"/>
      <c r="W66" s="417">
        <v>0</v>
      </c>
      <c r="X66" s="418"/>
      <c r="Y66" s="419"/>
      <c r="Z66" s="420">
        <f t="shared" ref="Z66:Z69" si="4">W66/2</f>
        <v>0</v>
      </c>
      <c r="AA66" s="421"/>
      <c r="AB66" s="422"/>
    </row>
    <row r="67" spans="1:29" ht="15.75" x14ac:dyDescent="0.25">
      <c r="A67" s="108"/>
      <c r="B67" s="171"/>
      <c r="E67" s="167"/>
      <c r="F67" s="167"/>
      <c r="G67" s="167"/>
      <c r="H67" s="167"/>
      <c r="I67" s="167"/>
      <c r="J67" s="167"/>
      <c r="K67" s="167"/>
      <c r="L67" s="167"/>
      <c r="M67" s="167"/>
      <c r="N67" s="167"/>
      <c r="O67" s="116"/>
      <c r="P67" s="113"/>
      <c r="Q67" s="440" t="s">
        <v>68</v>
      </c>
      <c r="R67" s="441"/>
      <c r="S67" s="441"/>
      <c r="T67" s="441"/>
      <c r="U67" s="441"/>
      <c r="V67" s="442"/>
      <c r="W67" s="437">
        <v>1</v>
      </c>
      <c r="X67" s="438"/>
      <c r="Y67" s="439"/>
      <c r="Z67" s="452">
        <f t="shared" si="4"/>
        <v>0.5</v>
      </c>
      <c r="AA67" s="453"/>
      <c r="AB67" s="454"/>
    </row>
    <row r="68" spans="1:29" ht="15.75" x14ac:dyDescent="0.25">
      <c r="A68" s="108"/>
      <c r="B68" s="469"/>
      <c r="O68" s="116"/>
      <c r="P68" s="113"/>
      <c r="Q68" s="434" t="s">
        <v>69</v>
      </c>
      <c r="R68" s="435"/>
      <c r="S68" s="435"/>
      <c r="T68" s="435"/>
      <c r="U68" s="435"/>
      <c r="V68" s="436"/>
      <c r="W68" s="431">
        <v>0</v>
      </c>
      <c r="X68" s="432"/>
      <c r="Y68" s="433"/>
      <c r="Z68" s="501">
        <f t="shared" si="4"/>
        <v>0</v>
      </c>
      <c r="AA68" s="502"/>
      <c r="AB68" s="503"/>
    </row>
    <row r="69" spans="1:29" ht="15.75" x14ac:dyDescent="0.25">
      <c r="A69" s="108"/>
      <c r="B69" s="469"/>
      <c r="O69" s="116"/>
      <c r="Q69" s="342" t="s">
        <v>70</v>
      </c>
      <c r="R69" s="342"/>
      <c r="S69" s="342"/>
      <c r="T69" s="342"/>
      <c r="U69" s="342"/>
      <c r="V69" s="342"/>
      <c r="W69" s="344">
        <f>SUM(W65:Y68)</f>
        <v>2</v>
      </c>
      <c r="X69" s="344"/>
      <c r="Y69" s="344"/>
      <c r="Z69" s="447">
        <f t="shared" si="4"/>
        <v>1</v>
      </c>
      <c r="AA69" s="448"/>
      <c r="AB69" s="449"/>
    </row>
    <row r="70" spans="1:29" x14ac:dyDescent="0.25">
      <c r="A70" s="108"/>
      <c r="B70" s="171"/>
      <c r="O70" s="116"/>
    </row>
    <row r="73" spans="1:29" ht="26.25" x14ac:dyDescent="0.25">
      <c r="B73" s="276" t="s">
        <v>1007</v>
      </c>
      <c r="C73" s="276"/>
      <c r="D73" s="276"/>
      <c r="E73" s="276"/>
      <c r="F73" s="276"/>
      <c r="G73" s="276"/>
      <c r="H73" s="276"/>
      <c r="I73" s="276"/>
      <c r="J73" s="276"/>
      <c r="K73" s="276"/>
      <c r="L73" s="276"/>
      <c r="M73" s="276"/>
      <c r="N73" s="276"/>
      <c r="O73" s="276"/>
      <c r="P73" s="114"/>
      <c r="Q73" s="377" t="s">
        <v>529</v>
      </c>
      <c r="R73" s="377"/>
      <c r="S73" s="377"/>
      <c r="T73" s="377"/>
      <c r="U73" s="377"/>
      <c r="V73" s="377"/>
      <c r="W73" s="377"/>
      <c r="X73" s="377"/>
      <c r="Y73" s="377"/>
      <c r="Z73" s="377"/>
      <c r="AA73" s="377"/>
      <c r="AB73" s="377"/>
    </row>
    <row r="74" spans="1:29" ht="15.75" x14ac:dyDescent="0.25">
      <c r="B74" s="277" t="s">
        <v>3</v>
      </c>
      <c r="C74" s="277"/>
      <c r="D74" s="278" t="s">
        <v>393</v>
      </c>
      <c r="E74" s="279" t="s">
        <v>396</v>
      </c>
      <c r="F74" s="280"/>
      <c r="G74" s="280"/>
      <c r="H74" s="280"/>
      <c r="I74" s="280"/>
      <c r="J74" s="280"/>
      <c r="K74" s="281" t="s">
        <v>395</v>
      </c>
      <c r="L74" s="282"/>
      <c r="M74" s="282"/>
      <c r="N74" s="283"/>
      <c r="O74" s="284" t="s">
        <v>394</v>
      </c>
      <c r="P74" s="115"/>
      <c r="Q74" s="310" t="s">
        <v>984</v>
      </c>
      <c r="R74" s="310"/>
      <c r="S74" s="310"/>
      <c r="T74" s="310"/>
      <c r="U74" s="310"/>
      <c r="V74" s="310"/>
      <c r="W74" s="309" t="s">
        <v>531</v>
      </c>
      <c r="X74" s="309"/>
      <c r="Y74" s="309"/>
      <c r="Z74" s="350" t="s">
        <v>59</v>
      </c>
      <c r="AA74" s="350"/>
      <c r="AB74" s="350"/>
      <c r="AC74" s="477" t="s">
        <v>1110</v>
      </c>
    </row>
    <row r="75" spans="1:29" x14ac:dyDescent="0.25">
      <c r="B75" s="277"/>
      <c r="C75" s="277"/>
      <c r="D75" s="278"/>
      <c r="E75" s="301" t="s">
        <v>520</v>
      </c>
      <c r="F75" s="302"/>
      <c r="G75" s="311" t="s">
        <v>521</v>
      </c>
      <c r="H75" s="302"/>
      <c r="I75" s="311" t="s">
        <v>522</v>
      </c>
      <c r="J75" s="302"/>
      <c r="K75" s="313" t="s">
        <v>523</v>
      </c>
      <c r="L75" s="314"/>
      <c r="M75" s="313" t="s">
        <v>524</v>
      </c>
      <c r="N75" s="314"/>
      <c r="O75" s="285"/>
      <c r="P75" s="115"/>
      <c r="Q75" s="310"/>
      <c r="R75" s="310"/>
      <c r="S75" s="310"/>
      <c r="T75" s="310"/>
      <c r="U75" s="310"/>
      <c r="V75" s="310"/>
      <c r="W75" s="43" t="s">
        <v>82</v>
      </c>
      <c r="X75" s="43" t="s">
        <v>83</v>
      </c>
      <c r="Y75" s="45" t="s">
        <v>375</v>
      </c>
      <c r="Z75" s="41" t="s">
        <v>82</v>
      </c>
      <c r="AA75" s="41" t="s">
        <v>83</v>
      </c>
      <c r="AB75" s="26" t="s">
        <v>383</v>
      </c>
      <c r="AC75" s="478"/>
    </row>
    <row r="76" spans="1:29" x14ac:dyDescent="0.25">
      <c r="B76" s="277"/>
      <c r="C76" s="277"/>
      <c r="D76" s="278"/>
      <c r="E76" s="303"/>
      <c r="F76" s="304"/>
      <c r="G76" s="312"/>
      <c r="H76" s="304"/>
      <c r="I76" s="312"/>
      <c r="J76" s="304"/>
      <c r="K76" s="315"/>
      <c r="L76" s="316"/>
      <c r="M76" s="315"/>
      <c r="N76" s="316"/>
      <c r="O76" s="285"/>
      <c r="P76" s="115"/>
      <c r="Q76" s="31">
        <v>85</v>
      </c>
      <c r="R76" s="306" t="s">
        <v>633</v>
      </c>
      <c r="S76" s="306"/>
      <c r="T76" s="306"/>
      <c r="U76" s="306"/>
      <c r="V76" s="306"/>
      <c r="W76" s="31">
        <v>1</v>
      </c>
      <c r="X76" s="31">
        <v>4</v>
      </c>
      <c r="Y76" s="135" t="s">
        <v>626</v>
      </c>
      <c r="Z76" s="173">
        <v>1</v>
      </c>
      <c r="AA76" s="173">
        <v>4</v>
      </c>
      <c r="AB76" s="135" t="s">
        <v>626</v>
      </c>
      <c r="AC76" s="31" t="s">
        <v>1102</v>
      </c>
    </row>
    <row r="77" spans="1:29" x14ac:dyDescent="0.25">
      <c r="B77" s="277"/>
      <c r="C77" s="277"/>
      <c r="D77" s="278"/>
      <c r="E77" s="297" t="s">
        <v>525</v>
      </c>
      <c r="F77" s="298"/>
      <c r="G77" s="297" t="s">
        <v>525</v>
      </c>
      <c r="H77" s="298"/>
      <c r="I77" s="297" t="s">
        <v>526</v>
      </c>
      <c r="J77" s="298"/>
      <c r="K77" s="297" t="s">
        <v>525</v>
      </c>
      <c r="L77" s="298"/>
      <c r="M77" s="297" t="s">
        <v>527</v>
      </c>
      <c r="N77" s="298"/>
      <c r="O77" s="285"/>
      <c r="P77" s="115"/>
      <c r="Q77" s="31">
        <v>86</v>
      </c>
      <c r="R77" s="306" t="s">
        <v>560</v>
      </c>
      <c r="S77" s="306"/>
      <c r="T77" s="306"/>
      <c r="U77" s="306"/>
      <c r="V77" s="306"/>
      <c r="W77" s="31">
        <v>3</v>
      </c>
      <c r="X77" s="31">
        <v>3</v>
      </c>
      <c r="Y77" s="135" t="s">
        <v>626</v>
      </c>
      <c r="Z77" s="173">
        <v>1</v>
      </c>
      <c r="AA77" s="173">
        <v>3</v>
      </c>
      <c r="AB77" s="46" t="s">
        <v>1104</v>
      </c>
      <c r="AC77" s="31" t="s">
        <v>1102</v>
      </c>
    </row>
    <row r="78" spans="1:29" ht="15.75" thickBot="1" x14ac:dyDescent="0.3">
      <c r="B78" s="277"/>
      <c r="C78" s="317"/>
      <c r="D78" s="318"/>
      <c r="E78" s="38" t="s">
        <v>515</v>
      </c>
      <c r="F78" s="39" t="s">
        <v>83</v>
      </c>
      <c r="G78" s="39" t="s">
        <v>82</v>
      </c>
      <c r="H78" s="39" t="s">
        <v>83</v>
      </c>
      <c r="I78" s="39" t="s">
        <v>82</v>
      </c>
      <c r="J78" s="39" t="s">
        <v>83</v>
      </c>
      <c r="K78" s="39" t="s">
        <v>82</v>
      </c>
      <c r="L78" s="39" t="s">
        <v>83</v>
      </c>
      <c r="M78" s="39" t="s">
        <v>82</v>
      </c>
      <c r="N78" s="39" t="s">
        <v>83</v>
      </c>
      <c r="O78" s="285"/>
      <c r="P78" s="115"/>
      <c r="Q78" s="31">
        <v>87</v>
      </c>
      <c r="R78" s="306" t="s">
        <v>565</v>
      </c>
      <c r="S78" s="306"/>
      <c r="T78" s="306"/>
      <c r="U78" s="306"/>
      <c r="V78" s="306"/>
      <c r="W78" s="31">
        <v>2</v>
      </c>
      <c r="X78" s="31">
        <v>2</v>
      </c>
      <c r="Y78" s="48" t="s">
        <v>1105</v>
      </c>
      <c r="Z78" s="173">
        <v>1</v>
      </c>
      <c r="AA78" s="173">
        <v>2</v>
      </c>
      <c r="AB78" s="48" t="s">
        <v>1105</v>
      </c>
      <c r="AC78" s="31" t="s">
        <v>1102</v>
      </c>
    </row>
    <row r="79" spans="1:29" x14ac:dyDescent="0.25">
      <c r="B79" s="359">
        <v>85</v>
      </c>
      <c r="C79" s="487" t="s">
        <v>1012</v>
      </c>
      <c r="D79" s="487"/>
      <c r="E79" s="40">
        <v>5</v>
      </c>
      <c r="F79" s="40"/>
      <c r="G79" s="40">
        <v>5</v>
      </c>
      <c r="H79" s="40"/>
      <c r="I79" s="40">
        <v>5</v>
      </c>
      <c r="J79" s="40"/>
      <c r="K79" s="40">
        <v>0</v>
      </c>
      <c r="L79" s="40"/>
      <c r="M79" s="40">
        <v>20</v>
      </c>
      <c r="N79" s="40"/>
      <c r="O79" s="44">
        <f>SUM(E79:M79)</f>
        <v>35</v>
      </c>
      <c r="P79" s="116"/>
      <c r="Q79" s="31">
        <v>88</v>
      </c>
      <c r="R79" s="306" t="s">
        <v>1017</v>
      </c>
      <c r="S79" s="306"/>
      <c r="T79" s="306"/>
      <c r="U79" s="306"/>
      <c r="V79" s="306"/>
      <c r="W79" s="31">
        <v>1</v>
      </c>
      <c r="X79" s="31">
        <v>1</v>
      </c>
      <c r="Y79" s="48" t="s">
        <v>1105</v>
      </c>
      <c r="Z79" s="173">
        <v>1</v>
      </c>
      <c r="AA79" s="173">
        <v>1</v>
      </c>
      <c r="AB79" s="48" t="s">
        <v>1105</v>
      </c>
      <c r="AC79" s="31" t="s">
        <v>1102</v>
      </c>
    </row>
    <row r="80" spans="1:29" x14ac:dyDescent="0.25">
      <c r="B80" s="359"/>
      <c r="C80" s="393" t="s">
        <v>1013</v>
      </c>
      <c r="D80" s="394"/>
      <c r="E80" s="40">
        <v>15</v>
      </c>
      <c r="F80" s="40"/>
      <c r="G80" s="40">
        <v>15</v>
      </c>
      <c r="H80" s="40"/>
      <c r="I80" s="40">
        <v>10</v>
      </c>
      <c r="J80" s="40"/>
      <c r="K80" s="40">
        <v>15</v>
      </c>
      <c r="L80" s="40"/>
      <c r="M80" s="40">
        <v>20</v>
      </c>
      <c r="N80" s="40"/>
      <c r="O80" s="44">
        <f t="shared" ref="O80:O86" si="5">SUM(E80:M80)</f>
        <v>75</v>
      </c>
      <c r="P80" s="116"/>
      <c r="Q80" s="307"/>
      <c r="R80" s="307"/>
      <c r="S80" s="307"/>
      <c r="T80" s="307"/>
      <c r="U80" s="307"/>
      <c r="V80" s="307"/>
      <c r="W80" s="307"/>
      <c r="X80" s="307"/>
      <c r="Y80" s="172"/>
      <c r="Z80" s="138"/>
      <c r="AA80" s="138"/>
      <c r="AB80" s="138"/>
      <c r="AC80" s="138"/>
    </row>
    <row r="81" spans="1:29" ht="26.25" customHeight="1" x14ac:dyDescent="0.25">
      <c r="B81" s="359"/>
      <c r="C81" s="464" t="s">
        <v>1014</v>
      </c>
      <c r="D81" s="464"/>
      <c r="E81" s="40">
        <v>15</v>
      </c>
      <c r="F81" s="40"/>
      <c r="G81" s="40">
        <v>15</v>
      </c>
      <c r="H81" s="40"/>
      <c r="I81" s="40">
        <v>15</v>
      </c>
      <c r="J81" s="40"/>
      <c r="K81" s="40">
        <v>15</v>
      </c>
      <c r="L81" s="40"/>
      <c r="M81" s="40">
        <v>25</v>
      </c>
      <c r="N81" s="40"/>
      <c r="O81" s="44">
        <f t="shared" si="5"/>
        <v>85</v>
      </c>
      <c r="P81" s="116"/>
      <c r="Q81" s="138"/>
      <c r="R81" s="138"/>
      <c r="S81" s="138"/>
      <c r="T81" s="138"/>
      <c r="U81" s="138"/>
      <c r="V81" s="138"/>
      <c r="W81" s="308"/>
      <c r="X81" s="308"/>
      <c r="Y81" s="308"/>
      <c r="Z81" s="300"/>
      <c r="AA81" s="300"/>
      <c r="AB81" s="300"/>
      <c r="AC81" s="138"/>
    </row>
    <row r="82" spans="1:29" ht="27.75" customHeight="1" x14ac:dyDescent="0.25">
      <c r="B82" s="359">
        <v>86</v>
      </c>
      <c r="C82" s="333" t="s">
        <v>1015</v>
      </c>
      <c r="D82" s="333"/>
      <c r="E82" s="42">
        <v>15</v>
      </c>
      <c r="F82" s="42"/>
      <c r="G82" s="42">
        <v>10</v>
      </c>
      <c r="H82" s="42"/>
      <c r="I82" s="42">
        <v>25</v>
      </c>
      <c r="J82" s="42"/>
      <c r="K82" s="42">
        <v>10</v>
      </c>
      <c r="L82" s="42"/>
      <c r="M82" s="42">
        <v>20</v>
      </c>
      <c r="N82" s="42"/>
      <c r="O82" s="44">
        <f t="shared" si="5"/>
        <v>80</v>
      </c>
      <c r="P82" s="116"/>
      <c r="Q82" s="168"/>
      <c r="R82" s="426"/>
      <c r="S82" s="426"/>
      <c r="T82" s="426"/>
      <c r="U82" s="426"/>
      <c r="V82" s="426"/>
      <c r="W82" s="168"/>
      <c r="X82" s="168"/>
      <c r="Y82" s="168"/>
      <c r="Z82" s="138"/>
      <c r="AA82" s="138"/>
      <c r="AB82" s="138"/>
    </row>
    <row r="83" spans="1:29" ht="15" customHeight="1" x14ac:dyDescent="0.25">
      <c r="B83" s="359"/>
      <c r="C83" s="488" t="s">
        <v>1016</v>
      </c>
      <c r="D83" s="489"/>
      <c r="E83" s="42">
        <v>15</v>
      </c>
      <c r="F83" s="42"/>
      <c r="G83" s="42">
        <v>5</v>
      </c>
      <c r="H83" s="42"/>
      <c r="I83" s="42">
        <v>15</v>
      </c>
      <c r="J83" s="42"/>
      <c r="K83" s="42">
        <v>15</v>
      </c>
      <c r="L83" s="42"/>
      <c r="M83" s="42">
        <v>20</v>
      </c>
      <c r="N83" s="42"/>
      <c r="O83" s="44">
        <f t="shared" si="5"/>
        <v>70</v>
      </c>
      <c r="P83" s="116"/>
      <c r="Q83" s="36"/>
    </row>
    <row r="84" spans="1:29" ht="31.5" customHeight="1" x14ac:dyDescent="0.25">
      <c r="B84" s="359">
        <v>87</v>
      </c>
      <c r="C84" s="299" t="s">
        <v>1015</v>
      </c>
      <c r="D84" s="299"/>
      <c r="E84" s="40">
        <v>15</v>
      </c>
      <c r="F84" s="40"/>
      <c r="G84" s="40">
        <v>10</v>
      </c>
      <c r="H84" s="40"/>
      <c r="I84" s="40">
        <v>25</v>
      </c>
      <c r="J84" s="40"/>
      <c r="K84" s="40">
        <v>10</v>
      </c>
      <c r="L84" s="40"/>
      <c r="M84" s="40">
        <v>20</v>
      </c>
      <c r="N84" s="40"/>
      <c r="O84" s="44">
        <f t="shared" si="5"/>
        <v>80</v>
      </c>
      <c r="P84" s="116"/>
    </row>
    <row r="85" spans="1:29" ht="15" customHeight="1" x14ac:dyDescent="0.25">
      <c r="B85" s="359"/>
      <c r="C85" s="467" t="s">
        <v>1016</v>
      </c>
      <c r="D85" s="468"/>
      <c r="E85" s="40">
        <v>15</v>
      </c>
      <c r="F85" s="40"/>
      <c r="G85" s="40">
        <v>5</v>
      </c>
      <c r="H85" s="40"/>
      <c r="I85" s="40">
        <v>15</v>
      </c>
      <c r="J85" s="40"/>
      <c r="K85" s="40">
        <v>15</v>
      </c>
      <c r="L85" s="40"/>
      <c r="M85" s="40">
        <v>20</v>
      </c>
      <c r="N85" s="40"/>
      <c r="O85" s="44">
        <f t="shared" si="5"/>
        <v>70</v>
      </c>
      <c r="P85" s="116"/>
    </row>
    <row r="86" spans="1:29" ht="15.75" customHeight="1" x14ac:dyDescent="0.25">
      <c r="A86" s="141"/>
      <c r="B86" s="169">
        <v>88</v>
      </c>
      <c r="C86" s="470" t="s">
        <v>618</v>
      </c>
      <c r="D86" s="470"/>
      <c r="E86" s="159">
        <v>15</v>
      </c>
      <c r="F86" s="159"/>
      <c r="G86" s="159">
        <v>15</v>
      </c>
      <c r="H86" s="159"/>
      <c r="I86" s="159">
        <v>25</v>
      </c>
      <c r="J86" s="159"/>
      <c r="K86" s="159">
        <v>15</v>
      </c>
      <c r="L86" s="159"/>
      <c r="M86" s="159">
        <v>25</v>
      </c>
      <c r="N86" s="143"/>
      <c r="O86" s="44">
        <f t="shared" si="5"/>
        <v>95</v>
      </c>
      <c r="P86" s="142"/>
      <c r="Q86" s="141"/>
      <c r="R86" s="141"/>
      <c r="S86" s="141"/>
      <c r="T86" s="141"/>
      <c r="U86" s="141"/>
      <c r="V86" s="141"/>
      <c r="W86" s="141"/>
      <c r="X86" s="141"/>
      <c r="Y86" s="141"/>
      <c r="Z86" s="141"/>
      <c r="AA86" s="141"/>
      <c r="AB86" s="141"/>
      <c r="AC86" s="141"/>
    </row>
    <row r="87" spans="1:29" ht="15" customHeight="1" x14ac:dyDescent="0.25">
      <c r="B87" s="171"/>
      <c r="P87" s="116"/>
      <c r="Q87" s="444"/>
      <c r="R87" s="444"/>
      <c r="S87" s="444"/>
      <c r="T87" s="444"/>
      <c r="U87" s="444"/>
      <c r="V87" s="444"/>
      <c r="W87" s="319" t="s">
        <v>915</v>
      </c>
      <c r="X87" s="319"/>
      <c r="Y87" s="319"/>
      <c r="Z87" s="319"/>
      <c r="AA87" s="319"/>
      <c r="AB87" s="319"/>
    </row>
    <row r="88" spans="1:29" ht="15.75" x14ac:dyDescent="0.25">
      <c r="B88" s="171"/>
      <c r="P88" s="113"/>
      <c r="Q88" s="322" t="s">
        <v>63</v>
      </c>
      <c r="R88" s="323"/>
      <c r="S88" s="323"/>
      <c r="T88" s="323"/>
      <c r="U88" s="323"/>
      <c r="V88" s="324"/>
      <c r="W88" s="322" t="s">
        <v>917</v>
      </c>
      <c r="X88" s="323"/>
      <c r="Y88" s="324"/>
      <c r="Z88" s="325" t="s">
        <v>919</v>
      </c>
      <c r="AA88" s="326"/>
      <c r="AB88" s="327"/>
    </row>
    <row r="89" spans="1:29" ht="15" customHeight="1" x14ac:dyDescent="0.25">
      <c r="B89" s="469"/>
      <c r="P89" s="113"/>
      <c r="Q89" s="402" t="s">
        <v>66</v>
      </c>
      <c r="R89" s="403"/>
      <c r="S89" s="403"/>
      <c r="T89" s="403"/>
      <c r="U89" s="403"/>
      <c r="V89" s="404"/>
      <c r="W89" s="474">
        <v>2</v>
      </c>
      <c r="X89" s="475"/>
      <c r="Y89" s="476"/>
      <c r="Z89" s="408">
        <f>W89/4</f>
        <v>0.5</v>
      </c>
      <c r="AA89" s="409"/>
      <c r="AB89" s="410"/>
    </row>
    <row r="90" spans="1:29" ht="15" customHeight="1" x14ac:dyDescent="0.25">
      <c r="B90" s="469"/>
      <c r="Q90" s="396" t="s">
        <v>67</v>
      </c>
      <c r="R90" s="397"/>
      <c r="S90" s="397"/>
      <c r="T90" s="397"/>
      <c r="U90" s="397"/>
      <c r="V90" s="398"/>
      <c r="W90" s="471">
        <v>0</v>
      </c>
      <c r="X90" s="472"/>
      <c r="Y90" s="473"/>
      <c r="Z90" s="420">
        <f t="shared" ref="Z90:Z93" si="6">W90/4</f>
        <v>0</v>
      </c>
      <c r="AA90" s="421"/>
      <c r="AB90" s="422"/>
    </row>
    <row r="91" spans="1:29" ht="15.75" x14ac:dyDescent="0.25">
      <c r="B91" s="171"/>
      <c r="Q91" s="440" t="s">
        <v>68</v>
      </c>
      <c r="R91" s="441"/>
      <c r="S91" s="441"/>
      <c r="T91" s="441"/>
      <c r="U91" s="441"/>
      <c r="V91" s="442"/>
      <c r="W91" s="481">
        <v>2</v>
      </c>
      <c r="X91" s="482"/>
      <c r="Y91" s="483"/>
      <c r="Z91" s="423">
        <f t="shared" si="6"/>
        <v>0.5</v>
      </c>
      <c r="AA91" s="424"/>
      <c r="AB91" s="425"/>
    </row>
    <row r="92" spans="1:29" ht="15" customHeight="1" x14ac:dyDescent="0.25">
      <c r="B92" s="171"/>
      <c r="Q92" s="434" t="s">
        <v>69</v>
      </c>
      <c r="R92" s="435"/>
      <c r="S92" s="435"/>
      <c r="T92" s="435"/>
      <c r="U92" s="435"/>
      <c r="V92" s="436"/>
      <c r="W92" s="484">
        <v>0</v>
      </c>
      <c r="X92" s="485"/>
      <c r="Y92" s="486"/>
      <c r="Z92" s="414">
        <f t="shared" si="6"/>
        <v>0</v>
      </c>
      <c r="AA92" s="415"/>
      <c r="AB92" s="416"/>
    </row>
    <row r="93" spans="1:29" ht="15.75" x14ac:dyDescent="0.25">
      <c r="B93" s="469"/>
      <c r="Q93" s="342" t="s">
        <v>70</v>
      </c>
      <c r="R93" s="342"/>
      <c r="S93" s="342"/>
      <c r="T93" s="342"/>
      <c r="U93" s="342"/>
      <c r="V93" s="342"/>
      <c r="W93" s="344">
        <f>SUM(W89:Y92)</f>
        <v>4</v>
      </c>
      <c r="X93" s="344"/>
      <c r="Y93" s="344"/>
      <c r="Z93" s="447">
        <f t="shared" si="6"/>
        <v>1</v>
      </c>
      <c r="AA93" s="448"/>
      <c r="AB93" s="449"/>
    </row>
    <row r="94" spans="1:29" s="141" customFormat="1" ht="76.5" customHeight="1" x14ac:dyDescent="0.25">
      <c r="A94"/>
      <c r="B94" s="469"/>
      <c r="C94"/>
      <c r="D94"/>
      <c r="E94" s="36"/>
      <c r="F94" s="36"/>
      <c r="G94" s="36"/>
      <c r="H94" s="36"/>
      <c r="I94" s="36"/>
      <c r="J94" s="36"/>
      <c r="K94" s="36"/>
      <c r="L94" s="36"/>
      <c r="M94" s="36"/>
      <c r="N94" s="36"/>
      <c r="O94" s="19"/>
      <c r="P94" s="19"/>
      <c r="Q94" s="108"/>
      <c r="R94"/>
      <c r="S94"/>
      <c r="T94"/>
      <c r="U94"/>
      <c r="V94"/>
      <c r="W94"/>
      <c r="X94"/>
      <c r="Y94"/>
      <c r="Z94" s="36"/>
      <c r="AA94" s="36"/>
      <c r="AB94" s="36"/>
      <c r="AC94"/>
    </row>
    <row r="95" spans="1:29" ht="15.75" x14ac:dyDescent="0.25">
      <c r="B95" s="126"/>
      <c r="P95" s="116"/>
      <c r="Q95" s="444"/>
      <c r="R95" s="444"/>
      <c r="S95" s="444"/>
      <c r="T95" s="444"/>
      <c r="U95" s="444"/>
      <c r="V95" s="444"/>
      <c r="W95" s="319" t="s">
        <v>1119</v>
      </c>
      <c r="X95" s="319"/>
      <c r="Y95" s="319"/>
      <c r="Z95" s="319"/>
      <c r="AA95" s="319"/>
      <c r="AB95" s="319"/>
    </row>
    <row r="96" spans="1:29" ht="15.75" x14ac:dyDescent="0.25">
      <c r="B96" s="126"/>
      <c r="P96" s="113"/>
      <c r="Q96" s="322" t="s">
        <v>63</v>
      </c>
      <c r="R96" s="323"/>
      <c r="S96" s="323"/>
      <c r="T96" s="323"/>
      <c r="U96" s="323"/>
      <c r="V96" s="324"/>
      <c r="W96" s="322" t="s">
        <v>917</v>
      </c>
      <c r="X96" s="323"/>
      <c r="Y96" s="324"/>
      <c r="Z96" s="325" t="s">
        <v>919</v>
      </c>
      <c r="AA96" s="326"/>
      <c r="AB96" s="327"/>
    </row>
    <row r="97" spans="1:28" ht="15.75" x14ac:dyDescent="0.25">
      <c r="B97" s="469"/>
      <c r="P97" s="113"/>
      <c r="Q97" s="402" t="s">
        <v>66</v>
      </c>
      <c r="R97" s="403"/>
      <c r="S97" s="403"/>
      <c r="T97" s="403"/>
      <c r="U97" s="403"/>
      <c r="V97" s="404"/>
      <c r="W97" s="474">
        <v>2</v>
      </c>
      <c r="X97" s="475"/>
      <c r="Y97" s="476"/>
      <c r="Z97" s="408">
        <f>W97/4</f>
        <v>0.5</v>
      </c>
      <c r="AA97" s="409"/>
      <c r="AB97" s="410"/>
    </row>
    <row r="98" spans="1:28" ht="15.75" x14ac:dyDescent="0.25">
      <c r="B98" s="469"/>
      <c r="Q98" s="396" t="s">
        <v>67</v>
      </c>
      <c r="R98" s="397"/>
      <c r="S98" s="397"/>
      <c r="T98" s="397"/>
      <c r="U98" s="397"/>
      <c r="V98" s="398"/>
      <c r="W98" s="471">
        <v>0</v>
      </c>
      <c r="X98" s="472"/>
      <c r="Y98" s="473"/>
      <c r="Z98" s="420">
        <f t="shared" ref="Z98:Z101" si="7">W98/4</f>
        <v>0</v>
      </c>
      <c r="AA98" s="421"/>
      <c r="AB98" s="422"/>
    </row>
    <row r="99" spans="1:28" ht="15.75" x14ac:dyDescent="0.25">
      <c r="B99" s="126"/>
      <c r="Q99" s="440" t="s">
        <v>68</v>
      </c>
      <c r="R99" s="441"/>
      <c r="S99" s="441"/>
      <c r="T99" s="441"/>
      <c r="U99" s="441"/>
      <c r="V99" s="442"/>
      <c r="W99" s="481">
        <v>2</v>
      </c>
      <c r="X99" s="482"/>
      <c r="Y99" s="483"/>
      <c r="Z99" s="423">
        <f t="shared" si="7"/>
        <v>0.5</v>
      </c>
      <c r="AA99" s="424"/>
      <c r="AB99" s="425"/>
    </row>
    <row r="100" spans="1:28" ht="15.75" x14ac:dyDescent="0.25">
      <c r="B100" s="126"/>
      <c r="Q100" s="434" t="s">
        <v>69</v>
      </c>
      <c r="R100" s="435"/>
      <c r="S100" s="435"/>
      <c r="T100" s="435"/>
      <c r="U100" s="435"/>
      <c r="V100" s="436"/>
      <c r="W100" s="484">
        <v>0</v>
      </c>
      <c r="X100" s="485"/>
      <c r="Y100" s="486"/>
      <c r="Z100" s="414">
        <f t="shared" si="7"/>
        <v>0</v>
      </c>
      <c r="AA100" s="415"/>
      <c r="AB100" s="416"/>
    </row>
    <row r="101" spans="1:28" ht="15.75" x14ac:dyDescent="0.25">
      <c r="B101" s="469"/>
      <c r="Q101" s="342" t="s">
        <v>70</v>
      </c>
      <c r="R101" s="342"/>
      <c r="S101" s="342"/>
      <c r="T101" s="342"/>
      <c r="U101" s="342"/>
      <c r="V101" s="342"/>
      <c r="W101" s="344">
        <f>SUM(W97:Y100)</f>
        <v>4</v>
      </c>
      <c r="X101" s="344"/>
      <c r="Y101" s="344"/>
      <c r="Z101" s="447">
        <f t="shared" si="7"/>
        <v>1</v>
      </c>
      <c r="AA101" s="448"/>
      <c r="AB101" s="449"/>
    </row>
    <row r="102" spans="1:28" x14ac:dyDescent="0.25">
      <c r="B102" s="469"/>
      <c r="Q102" s="108"/>
      <c r="Z102" s="36"/>
      <c r="AA102" s="36"/>
      <c r="AB102" s="36"/>
    </row>
    <row r="103" spans="1:28" ht="15.75" x14ac:dyDescent="0.25">
      <c r="B103" s="126"/>
      <c r="Q103" s="479"/>
      <c r="R103" s="479"/>
      <c r="S103" s="479"/>
      <c r="T103" s="479"/>
      <c r="U103" s="479"/>
      <c r="V103" s="479"/>
      <c r="W103" s="480"/>
      <c r="X103" s="480"/>
      <c r="Y103" s="480"/>
      <c r="Z103" s="480"/>
      <c r="AA103" s="480"/>
      <c r="AB103" s="480"/>
    </row>
    <row r="104" spans="1:28" ht="15.75" x14ac:dyDescent="0.25">
      <c r="B104" s="469"/>
      <c r="Q104" s="492"/>
      <c r="R104" s="492"/>
      <c r="S104" s="492"/>
      <c r="T104" s="492"/>
      <c r="U104" s="492"/>
      <c r="V104" s="492"/>
      <c r="W104" s="492"/>
      <c r="X104" s="492"/>
      <c r="Y104" s="492"/>
      <c r="Z104" s="493"/>
      <c r="AA104" s="493"/>
      <c r="AB104" s="493"/>
    </row>
    <row r="105" spans="1:28" ht="15.75" x14ac:dyDescent="0.25">
      <c r="B105" s="469"/>
      <c r="Q105" s="490"/>
      <c r="R105" s="490"/>
      <c r="S105" s="490"/>
      <c r="T105" s="490"/>
      <c r="U105" s="490"/>
      <c r="V105" s="490"/>
      <c r="W105" s="479"/>
      <c r="X105" s="479"/>
      <c r="Y105" s="479"/>
      <c r="Z105" s="479"/>
      <c r="AA105" s="479"/>
      <c r="AB105" s="479"/>
    </row>
    <row r="106" spans="1:28" ht="15.75" x14ac:dyDescent="0.25">
      <c r="Q106" s="490"/>
      <c r="R106" s="490"/>
      <c r="S106" s="490"/>
      <c r="T106" s="490"/>
      <c r="U106" s="490"/>
      <c r="V106" s="490"/>
      <c r="W106" s="479"/>
      <c r="X106" s="479"/>
      <c r="Y106" s="479"/>
      <c r="Z106" s="479"/>
      <c r="AA106" s="479"/>
      <c r="AB106" s="479"/>
    </row>
    <row r="107" spans="1:28" ht="15.75" x14ac:dyDescent="0.25">
      <c r="Q107" s="490"/>
      <c r="R107" s="490"/>
      <c r="S107" s="490"/>
      <c r="T107" s="490"/>
      <c r="U107" s="490"/>
      <c r="V107" s="490"/>
      <c r="W107" s="479"/>
      <c r="X107" s="479"/>
      <c r="Y107" s="479"/>
      <c r="Z107" s="479"/>
      <c r="AA107" s="479"/>
      <c r="AB107" s="479"/>
    </row>
    <row r="108" spans="1:28" ht="15.75" x14ac:dyDescent="0.25">
      <c r="A108" s="36"/>
      <c r="B108" s="36"/>
      <c r="C108" s="36"/>
      <c r="D108" s="36"/>
      <c r="I108" s="19"/>
      <c r="J108" s="19"/>
      <c r="K108"/>
      <c r="L108"/>
      <c r="M108"/>
      <c r="N108"/>
      <c r="O108"/>
      <c r="P108"/>
      <c r="Q108" s="490"/>
      <c r="R108" s="490"/>
      <c r="S108" s="490"/>
      <c r="T108" s="490"/>
      <c r="U108" s="490"/>
      <c r="V108" s="490"/>
      <c r="W108" s="479"/>
      <c r="X108" s="479"/>
      <c r="Y108" s="479"/>
      <c r="Z108" s="479"/>
      <c r="AA108" s="479"/>
      <c r="AB108" s="479"/>
    </row>
    <row r="109" spans="1:28" ht="15.75" x14ac:dyDescent="0.25">
      <c r="A109" s="36"/>
      <c r="B109" s="36"/>
      <c r="C109" s="36"/>
      <c r="D109" s="36"/>
      <c r="I109" s="19"/>
      <c r="J109" s="19"/>
      <c r="K109"/>
      <c r="L109"/>
      <c r="M109"/>
      <c r="N109"/>
      <c r="O109"/>
      <c r="P109"/>
      <c r="Q109" s="490"/>
      <c r="R109" s="490"/>
      <c r="S109" s="490"/>
      <c r="T109" s="490"/>
      <c r="U109" s="490"/>
      <c r="V109" s="490"/>
      <c r="W109" s="479"/>
      <c r="X109" s="479"/>
      <c r="Y109" s="479"/>
      <c r="Z109" s="491"/>
      <c r="AA109" s="479"/>
      <c r="AB109" s="479"/>
    </row>
    <row r="110" spans="1:28" x14ac:dyDescent="0.25">
      <c r="A110" s="36"/>
      <c r="B110" s="36"/>
      <c r="C110" s="36"/>
      <c r="D110" s="36"/>
      <c r="I110" s="19"/>
      <c r="J110" s="19"/>
      <c r="K110"/>
      <c r="L110"/>
      <c r="M110"/>
      <c r="N110"/>
      <c r="O110"/>
      <c r="P110"/>
    </row>
    <row r="111" spans="1:28" x14ac:dyDescent="0.25">
      <c r="A111" s="36"/>
      <c r="B111" s="36"/>
      <c r="C111" s="36"/>
      <c r="D111" s="36"/>
      <c r="I111" s="19"/>
      <c r="J111" s="19"/>
      <c r="K111"/>
      <c r="L111"/>
      <c r="M111"/>
      <c r="N111"/>
      <c r="O111"/>
      <c r="P111"/>
    </row>
    <row r="112" spans="1:28" x14ac:dyDescent="0.25">
      <c r="A112" s="36"/>
      <c r="B112" s="36"/>
      <c r="C112" s="36"/>
      <c r="D112" s="36"/>
      <c r="I112" s="19"/>
      <c r="J112" s="19"/>
      <c r="K112"/>
      <c r="L112"/>
      <c r="M112"/>
      <c r="N112"/>
      <c r="O112"/>
      <c r="P112"/>
    </row>
    <row r="113" spans="1:16" x14ac:dyDescent="0.25">
      <c r="A113" s="36"/>
      <c r="B113" s="36"/>
      <c r="C113" s="36"/>
      <c r="D113" s="36"/>
      <c r="I113" s="19"/>
      <c r="J113" s="19"/>
      <c r="K113"/>
      <c r="L113"/>
      <c r="M113"/>
      <c r="N113"/>
      <c r="O113"/>
      <c r="P113"/>
    </row>
    <row r="114" spans="1:16" x14ac:dyDescent="0.25">
      <c r="A114" s="36"/>
      <c r="B114" s="36"/>
      <c r="C114" s="36"/>
      <c r="D114" s="36"/>
      <c r="I114" s="19"/>
      <c r="J114" s="19"/>
      <c r="K114"/>
      <c r="L114"/>
      <c r="M114"/>
      <c r="N114"/>
      <c r="O114"/>
      <c r="P114"/>
    </row>
    <row r="115" spans="1:16" x14ac:dyDescent="0.25">
      <c r="A115" s="36"/>
      <c r="B115" s="36"/>
      <c r="C115" s="36"/>
      <c r="D115" s="36"/>
      <c r="I115" s="19"/>
      <c r="J115" s="19"/>
      <c r="K115"/>
      <c r="L115"/>
      <c r="M115"/>
      <c r="N115"/>
      <c r="O115"/>
      <c r="P115"/>
    </row>
    <row r="116" spans="1:16" x14ac:dyDescent="0.25">
      <c r="A116" s="36"/>
      <c r="B116" s="36"/>
      <c r="C116" s="36"/>
      <c r="D116" s="36"/>
      <c r="I116" s="19"/>
      <c r="J116" s="19"/>
      <c r="K116"/>
      <c r="L116"/>
      <c r="M116"/>
      <c r="N116"/>
      <c r="O116"/>
      <c r="P116"/>
    </row>
    <row r="117" spans="1:16" x14ac:dyDescent="0.25">
      <c r="A117" s="36"/>
      <c r="B117" s="36"/>
      <c r="C117" s="36"/>
      <c r="D117" s="36"/>
      <c r="I117" s="19"/>
      <c r="J117" s="19"/>
      <c r="K117"/>
      <c r="L117"/>
      <c r="M117"/>
      <c r="N117"/>
      <c r="O117"/>
      <c r="P117"/>
    </row>
    <row r="118" spans="1:16" x14ac:dyDescent="0.25">
      <c r="A118" s="36"/>
      <c r="B118" s="36"/>
      <c r="C118" s="36"/>
      <c r="D118" s="36"/>
      <c r="I118" s="19"/>
      <c r="J118" s="19"/>
      <c r="K118"/>
      <c r="L118"/>
      <c r="M118"/>
      <c r="N118"/>
      <c r="O118"/>
      <c r="P118"/>
    </row>
    <row r="119" spans="1:16" x14ac:dyDescent="0.25">
      <c r="A119" s="36"/>
      <c r="B119" s="36"/>
      <c r="C119" s="36"/>
      <c r="D119" s="36"/>
      <c r="I119" s="19"/>
      <c r="J119" s="19"/>
      <c r="K119"/>
      <c r="L119"/>
      <c r="M119"/>
      <c r="N119"/>
      <c r="O119"/>
      <c r="P119"/>
    </row>
    <row r="120" spans="1:16" x14ac:dyDescent="0.25">
      <c r="A120" s="36"/>
      <c r="B120" s="36"/>
      <c r="C120" s="36"/>
      <c r="D120" s="36"/>
      <c r="I120" s="19"/>
      <c r="J120" s="19"/>
      <c r="K120"/>
      <c r="L120"/>
      <c r="M120"/>
      <c r="N120"/>
      <c r="O120"/>
      <c r="P120"/>
    </row>
  </sheetData>
  <mergeCells count="261">
    <mergeCell ref="E4:J4"/>
    <mergeCell ref="K4:N4"/>
    <mergeCell ref="O4:O8"/>
    <mergeCell ref="Q4:V5"/>
    <mergeCell ref="W4:Y4"/>
    <mergeCell ref="E7:F7"/>
    <mergeCell ref="G7:H7"/>
    <mergeCell ref="I7:J7"/>
    <mergeCell ref="K7:L7"/>
    <mergeCell ref="M7:N7"/>
    <mergeCell ref="R7:V7"/>
    <mergeCell ref="E5:F6"/>
    <mergeCell ref="G5:H6"/>
    <mergeCell ref="I5:J6"/>
    <mergeCell ref="K5:L6"/>
    <mergeCell ref="M5:N6"/>
    <mergeCell ref="R6:V6"/>
    <mergeCell ref="Z4:AC4"/>
    <mergeCell ref="Q3:AC3"/>
    <mergeCell ref="W18:Y18"/>
    <mergeCell ref="Z18:AB18"/>
    <mergeCell ref="C12:D12"/>
    <mergeCell ref="C13:D13"/>
    <mergeCell ref="C14:D14"/>
    <mergeCell ref="C15:D15"/>
    <mergeCell ref="R8:V8"/>
    <mergeCell ref="C9:D9"/>
    <mergeCell ref="R9:V9"/>
    <mergeCell ref="C10:D10"/>
    <mergeCell ref="R10:V10"/>
    <mergeCell ref="C11:D11"/>
    <mergeCell ref="R11:V11"/>
    <mergeCell ref="R12:V12"/>
    <mergeCell ref="R13:V13"/>
    <mergeCell ref="R14:V14"/>
    <mergeCell ref="Q17:X17"/>
    <mergeCell ref="R15:V15"/>
    <mergeCell ref="R16:V16"/>
    <mergeCell ref="B3:O3"/>
    <mergeCell ref="B4:C8"/>
    <mergeCell ref="D4:D8"/>
    <mergeCell ref="W34:Y34"/>
    <mergeCell ref="Z34:AB34"/>
    <mergeCell ref="Q31:V31"/>
    <mergeCell ref="W31:Y31"/>
    <mergeCell ref="Z31:AB31"/>
    <mergeCell ref="C20:D20"/>
    <mergeCell ref="Q32:V32"/>
    <mergeCell ref="W32:Y32"/>
    <mergeCell ref="Z32:AB32"/>
    <mergeCell ref="Q30:V30"/>
    <mergeCell ref="W30:AB30"/>
    <mergeCell ref="Q33:V33"/>
    <mergeCell ref="W33:Y33"/>
    <mergeCell ref="Z33:AB33"/>
    <mergeCell ref="Q34:V34"/>
    <mergeCell ref="C26:D26"/>
    <mergeCell ref="C27:D27"/>
    <mergeCell ref="C28:D28"/>
    <mergeCell ref="C29:D29"/>
    <mergeCell ref="C30:D30"/>
    <mergeCell ref="Q44:V44"/>
    <mergeCell ref="W44:Y44"/>
    <mergeCell ref="Z44:AB44"/>
    <mergeCell ref="Q41:V41"/>
    <mergeCell ref="W41:Y41"/>
    <mergeCell ref="Z41:AB41"/>
    <mergeCell ref="Q42:V42"/>
    <mergeCell ref="W42:Y42"/>
    <mergeCell ref="Z42:AB42"/>
    <mergeCell ref="Q43:V43"/>
    <mergeCell ref="Q39:V39"/>
    <mergeCell ref="W39:Y39"/>
    <mergeCell ref="Z39:AB39"/>
    <mergeCell ref="Q40:V40"/>
    <mergeCell ref="W40:Y40"/>
    <mergeCell ref="W43:Y43"/>
    <mergeCell ref="Z43:AB43"/>
    <mergeCell ref="Z40:AB40"/>
    <mergeCell ref="Z35:AB35"/>
    <mergeCell ref="Q38:V38"/>
    <mergeCell ref="Z36:AB36"/>
    <mergeCell ref="W38:AB38"/>
    <mergeCell ref="Q35:V35"/>
    <mergeCell ref="W35:Y35"/>
    <mergeCell ref="Q36:V36"/>
    <mergeCell ref="W36:Y36"/>
    <mergeCell ref="B9:B12"/>
    <mergeCell ref="B14:B16"/>
    <mergeCell ref="C21:D21"/>
    <mergeCell ref="C22:D22"/>
    <mergeCell ref="C23:D23"/>
    <mergeCell ref="C24:D24"/>
    <mergeCell ref="C25:D25"/>
    <mergeCell ref="C17:D17"/>
    <mergeCell ref="C18:D18"/>
    <mergeCell ref="C16:D16"/>
    <mergeCell ref="B17:B19"/>
    <mergeCell ref="B21:B22"/>
    <mergeCell ref="B25:B26"/>
    <mergeCell ref="B28:B29"/>
    <mergeCell ref="C19:D19"/>
    <mergeCell ref="B52:O52"/>
    <mergeCell ref="Q52:AB52"/>
    <mergeCell ref="B53:C57"/>
    <mergeCell ref="D53:D57"/>
    <mergeCell ref="E53:J53"/>
    <mergeCell ref="K53:N53"/>
    <mergeCell ref="O53:O57"/>
    <mergeCell ref="Q53:V54"/>
    <mergeCell ref="W53:Y53"/>
    <mergeCell ref="Z53:AB53"/>
    <mergeCell ref="E56:F56"/>
    <mergeCell ref="G56:H56"/>
    <mergeCell ref="I56:J56"/>
    <mergeCell ref="K56:L56"/>
    <mergeCell ref="M56:N56"/>
    <mergeCell ref="R56:V56"/>
    <mergeCell ref="E54:F55"/>
    <mergeCell ref="G54:H55"/>
    <mergeCell ref="I54:J55"/>
    <mergeCell ref="K54:L55"/>
    <mergeCell ref="M54:N55"/>
    <mergeCell ref="R55:V55"/>
    <mergeCell ref="B68:B69"/>
    <mergeCell ref="Q64:V64"/>
    <mergeCell ref="W64:Y64"/>
    <mergeCell ref="Z64:AB64"/>
    <mergeCell ref="Q65:V65"/>
    <mergeCell ref="B64:B66"/>
    <mergeCell ref="Q57:X57"/>
    <mergeCell ref="W58:Y58"/>
    <mergeCell ref="Z58:AB58"/>
    <mergeCell ref="B59:B62"/>
    <mergeCell ref="C61:D61"/>
    <mergeCell ref="C58:D58"/>
    <mergeCell ref="C59:D59"/>
    <mergeCell ref="C60:D60"/>
    <mergeCell ref="R59:V59"/>
    <mergeCell ref="Q67:V67"/>
    <mergeCell ref="W67:Y67"/>
    <mergeCell ref="Z67:AB67"/>
    <mergeCell ref="Q68:V68"/>
    <mergeCell ref="W68:Y68"/>
    <mergeCell ref="Z68:AB68"/>
    <mergeCell ref="W65:Y65"/>
    <mergeCell ref="Z74:AB74"/>
    <mergeCell ref="Z65:AB65"/>
    <mergeCell ref="Q66:V66"/>
    <mergeCell ref="W66:Y66"/>
    <mergeCell ref="Z66:AB66"/>
    <mergeCell ref="Q69:V69"/>
    <mergeCell ref="W69:Y69"/>
    <mergeCell ref="Z69:AB69"/>
    <mergeCell ref="Q63:V63"/>
    <mergeCell ref="W63:AB63"/>
    <mergeCell ref="Q108:V108"/>
    <mergeCell ref="W108:Y108"/>
    <mergeCell ref="Z108:AB108"/>
    <mergeCell ref="B104:B105"/>
    <mergeCell ref="Q109:V109"/>
    <mergeCell ref="W109:Y109"/>
    <mergeCell ref="Z109:AB109"/>
    <mergeCell ref="W106:Y106"/>
    <mergeCell ref="Z106:AB106"/>
    <mergeCell ref="Q107:V107"/>
    <mergeCell ref="W107:Y107"/>
    <mergeCell ref="Z107:AB107"/>
    <mergeCell ref="W104:Y104"/>
    <mergeCell ref="Z104:AB104"/>
    <mergeCell ref="Q104:V104"/>
    <mergeCell ref="Q105:V105"/>
    <mergeCell ref="W105:Y105"/>
    <mergeCell ref="Z105:AB105"/>
    <mergeCell ref="Q106:V106"/>
    <mergeCell ref="Q95:V95"/>
    <mergeCell ref="W95:AB95"/>
    <mergeCell ref="Q96:V96"/>
    <mergeCell ref="W96:Y96"/>
    <mergeCell ref="B79:B81"/>
    <mergeCell ref="C79:D79"/>
    <mergeCell ref="R79:V79"/>
    <mergeCell ref="C80:D80"/>
    <mergeCell ref="Q80:X80"/>
    <mergeCell ref="Z96:AB96"/>
    <mergeCell ref="Q91:V91"/>
    <mergeCell ref="W91:Y91"/>
    <mergeCell ref="Z91:AB91"/>
    <mergeCell ref="Q92:V92"/>
    <mergeCell ref="W92:Y92"/>
    <mergeCell ref="Z92:AB92"/>
    <mergeCell ref="C81:D81"/>
    <mergeCell ref="W81:Y81"/>
    <mergeCell ref="Z81:AB81"/>
    <mergeCell ref="B82:B83"/>
    <mergeCell ref="C82:D82"/>
    <mergeCell ref="R82:V82"/>
    <mergeCell ref="C83:D83"/>
    <mergeCell ref="B84:B85"/>
    <mergeCell ref="B101:B102"/>
    <mergeCell ref="Q101:V101"/>
    <mergeCell ref="W101:Y101"/>
    <mergeCell ref="Z101:AB101"/>
    <mergeCell ref="B97:B98"/>
    <mergeCell ref="Q103:V103"/>
    <mergeCell ref="W103:AB103"/>
    <mergeCell ref="W97:Y97"/>
    <mergeCell ref="Z97:AB97"/>
    <mergeCell ref="Q98:V98"/>
    <mergeCell ref="W98:Y98"/>
    <mergeCell ref="Z98:AB98"/>
    <mergeCell ref="Q99:V99"/>
    <mergeCell ref="W99:Y99"/>
    <mergeCell ref="Z99:AB99"/>
    <mergeCell ref="Q100:V100"/>
    <mergeCell ref="W100:Y100"/>
    <mergeCell ref="Z100:AB100"/>
    <mergeCell ref="Q97:V97"/>
    <mergeCell ref="AC53:AC54"/>
    <mergeCell ref="B73:O73"/>
    <mergeCell ref="Q73:AB73"/>
    <mergeCell ref="B74:C78"/>
    <mergeCell ref="D74:D78"/>
    <mergeCell ref="E74:J74"/>
    <mergeCell ref="K74:N74"/>
    <mergeCell ref="O74:O78"/>
    <mergeCell ref="Q74:V75"/>
    <mergeCell ref="AC74:AC75"/>
    <mergeCell ref="E75:F76"/>
    <mergeCell ref="G75:H76"/>
    <mergeCell ref="I75:J76"/>
    <mergeCell ref="K75:L76"/>
    <mergeCell ref="M75:N76"/>
    <mergeCell ref="R76:V76"/>
    <mergeCell ref="E77:F77"/>
    <mergeCell ref="G77:H77"/>
    <mergeCell ref="I77:J77"/>
    <mergeCell ref="K77:L77"/>
    <mergeCell ref="M77:N77"/>
    <mergeCell ref="R77:V77"/>
    <mergeCell ref="R78:V78"/>
    <mergeCell ref="W74:Y74"/>
    <mergeCell ref="C84:D84"/>
    <mergeCell ref="C85:D85"/>
    <mergeCell ref="B93:B94"/>
    <mergeCell ref="Q93:V93"/>
    <mergeCell ref="W93:Y93"/>
    <mergeCell ref="Z93:AB93"/>
    <mergeCell ref="C86:D86"/>
    <mergeCell ref="Q87:V87"/>
    <mergeCell ref="W87:AB87"/>
    <mergeCell ref="Q88:V88"/>
    <mergeCell ref="W88:Y88"/>
    <mergeCell ref="Z88:AB88"/>
    <mergeCell ref="B89:B90"/>
    <mergeCell ref="Q89:V89"/>
    <mergeCell ref="Q90:V90"/>
    <mergeCell ref="W90:Y90"/>
    <mergeCell ref="Z90:AB90"/>
    <mergeCell ref="W89:Y89"/>
    <mergeCell ref="Z89:AB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2:AC75"/>
  <sheetViews>
    <sheetView topLeftCell="H4" zoomScale="80" zoomScaleNormal="80" workbookViewId="0">
      <selection activeCell="Q4" sqref="Q4:V8"/>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2.57031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1018</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1019</v>
      </c>
      <c r="R4" s="310"/>
      <c r="S4" s="310"/>
      <c r="T4" s="310"/>
      <c r="U4" s="310"/>
      <c r="V4" s="310"/>
      <c r="W4" s="309" t="s">
        <v>531</v>
      </c>
      <c r="X4" s="309"/>
      <c r="Y4" s="309"/>
      <c r="Z4" s="445" t="s">
        <v>59</v>
      </c>
      <c r="AA4" s="446"/>
      <c r="AB4" s="446"/>
      <c r="AC4" s="446"/>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89</v>
      </c>
      <c r="R6" s="306" t="s">
        <v>282</v>
      </c>
      <c r="S6" s="306"/>
      <c r="T6" s="306"/>
      <c r="U6" s="306"/>
      <c r="V6" s="306"/>
      <c r="W6" s="31">
        <v>2</v>
      </c>
      <c r="X6" s="31">
        <v>2</v>
      </c>
      <c r="Y6" s="48" t="s">
        <v>1105</v>
      </c>
      <c r="Z6" s="31">
        <v>2</v>
      </c>
      <c r="AA6" s="31">
        <v>2</v>
      </c>
      <c r="AB6" s="48" t="s">
        <v>1105</v>
      </c>
      <c r="AC6" s="31" t="s">
        <v>1103</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90</v>
      </c>
      <c r="R7" s="306" t="s">
        <v>577</v>
      </c>
      <c r="S7" s="306"/>
      <c r="T7" s="306"/>
      <c r="U7" s="306"/>
      <c r="V7" s="306"/>
      <c r="W7" s="31">
        <v>3</v>
      </c>
      <c r="X7" s="31">
        <v>2</v>
      </c>
      <c r="Y7" s="46" t="s">
        <v>1104</v>
      </c>
      <c r="Z7" s="31">
        <v>3</v>
      </c>
      <c r="AA7" s="31">
        <v>2</v>
      </c>
      <c r="AB7" s="46" t="s">
        <v>1104</v>
      </c>
      <c r="AC7" s="31" t="s">
        <v>1103</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91</v>
      </c>
      <c r="R8" s="306" t="s">
        <v>533</v>
      </c>
      <c r="S8" s="306"/>
      <c r="T8" s="306"/>
      <c r="U8" s="306"/>
      <c r="V8" s="306"/>
      <c r="W8" s="31">
        <v>1</v>
      </c>
      <c r="X8" s="31">
        <v>2</v>
      </c>
      <c r="Y8" s="48" t="s">
        <v>1105</v>
      </c>
      <c r="Z8" s="31">
        <v>1</v>
      </c>
      <c r="AA8" s="31">
        <v>2</v>
      </c>
      <c r="AB8" s="48" t="s">
        <v>1105</v>
      </c>
      <c r="AC8" s="31" t="s">
        <v>1103</v>
      </c>
    </row>
    <row r="9" spans="1:29" ht="30" customHeight="1" x14ac:dyDescent="0.25">
      <c r="A9" s="108"/>
      <c r="B9" s="132">
        <v>89</v>
      </c>
      <c r="C9" s="334" t="s">
        <v>573</v>
      </c>
      <c r="D9" s="334"/>
      <c r="E9" s="40">
        <v>10</v>
      </c>
      <c r="F9" s="40"/>
      <c r="G9" s="40">
        <v>5</v>
      </c>
      <c r="H9" s="40"/>
      <c r="I9" s="40">
        <v>10</v>
      </c>
      <c r="J9" s="40"/>
      <c r="K9" s="40">
        <v>5</v>
      </c>
      <c r="L9" s="40"/>
      <c r="M9" s="40">
        <v>10</v>
      </c>
      <c r="N9" s="40"/>
      <c r="O9" s="44">
        <f>SUM(E9:M9)</f>
        <v>40</v>
      </c>
      <c r="P9" s="116"/>
      <c r="Q9" s="307"/>
      <c r="R9" s="307"/>
      <c r="S9" s="307"/>
      <c r="T9" s="307"/>
      <c r="U9" s="307"/>
      <c r="V9" s="307"/>
      <c r="W9" s="307"/>
      <c r="X9" s="307"/>
      <c r="Y9" s="127"/>
      <c r="Z9" s="138"/>
      <c r="AA9" s="138"/>
      <c r="AB9" s="138"/>
      <c r="AC9" s="138"/>
    </row>
    <row r="10" spans="1:29" ht="30" customHeight="1" x14ac:dyDescent="0.25">
      <c r="A10" s="108"/>
      <c r="B10" s="132">
        <v>90</v>
      </c>
      <c r="C10" s="450" t="s">
        <v>581</v>
      </c>
      <c r="D10" s="451"/>
      <c r="E10" s="42">
        <v>10</v>
      </c>
      <c r="F10" s="42"/>
      <c r="G10" s="42">
        <v>10</v>
      </c>
      <c r="H10" s="42"/>
      <c r="I10" s="42">
        <v>10</v>
      </c>
      <c r="J10" s="42"/>
      <c r="K10" s="42">
        <v>15</v>
      </c>
      <c r="L10" s="42"/>
      <c r="M10" s="42">
        <v>15</v>
      </c>
      <c r="N10" s="42"/>
      <c r="O10" s="44">
        <f t="shared" ref="O10:O12" si="0">SUM(E10:M10)</f>
        <v>60</v>
      </c>
      <c r="P10" s="116"/>
      <c r="Q10" s="138"/>
      <c r="R10" s="138"/>
      <c r="S10" s="138"/>
      <c r="T10" s="138"/>
      <c r="U10" s="138"/>
      <c r="V10" s="138"/>
      <c r="W10" s="308"/>
      <c r="X10" s="308"/>
      <c r="Y10" s="308"/>
      <c r="Z10" s="300"/>
      <c r="AA10" s="300"/>
      <c r="AB10" s="300"/>
      <c r="AC10" s="138"/>
    </row>
    <row r="11" spans="1:29" ht="30" customHeight="1" x14ac:dyDescent="0.25">
      <c r="A11" s="108"/>
      <c r="B11" s="428">
        <v>91</v>
      </c>
      <c r="C11" s="299" t="s">
        <v>1020</v>
      </c>
      <c r="D11" s="299"/>
      <c r="E11" s="40">
        <v>10</v>
      </c>
      <c r="F11" s="40"/>
      <c r="G11" s="40">
        <v>5</v>
      </c>
      <c r="H11" s="40"/>
      <c r="I11" s="40">
        <v>10</v>
      </c>
      <c r="J11" s="40"/>
      <c r="K11" s="40">
        <v>5</v>
      </c>
      <c r="L11" s="40"/>
      <c r="M11" s="40">
        <v>10</v>
      </c>
      <c r="N11" s="40"/>
      <c r="O11" s="44">
        <f t="shared" si="0"/>
        <v>40</v>
      </c>
      <c r="P11" s="116"/>
      <c r="Q11" s="128"/>
      <c r="R11" s="426"/>
      <c r="S11" s="426"/>
      <c r="T11" s="426"/>
      <c r="U11" s="426"/>
      <c r="V11" s="426"/>
      <c r="W11" s="128"/>
      <c r="X11" s="128"/>
      <c r="Y11" s="128"/>
      <c r="Z11" s="138"/>
      <c r="AA11" s="138"/>
      <c r="AB11" s="138"/>
      <c r="AC11" s="108"/>
    </row>
    <row r="12" spans="1:29" ht="30" customHeight="1" x14ac:dyDescent="0.25">
      <c r="A12" s="108"/>
      <c r="B12" s="430"/>
      <c r="C12" s="299" t="s">
        <v>1021</v>
      </c>
      <c r="D12" s="299"/>
      <c r="E12" s="40">
        <v>10</v>
      </c>
      <c r="F12" s="40"/>
      <c r="G12" s="40">
        <v>5</v>
      </c>
      <c r="H12" s="40"/>
      <c r="I12" s="40">
        <v>10</v>
      </c>
      <c r="J12" s="40"/>
      <c r="K12" s="40">
        <v>15</v>
      </c>
      <c r="L12" s="40"/>
      <c r="M12" s="40">
        <v>10</v>
      </c>
      <c r="N12" s="40"/>
      <c r="O12" s="44">
        <f t="shared" si="0"/>
        <v>50</v>
      </c>
      <c r="P12" s="116"/>
      <c r="Q12" s="128"/>
      <c r="R12" s="426"/>
      <c r="S12" s="426"/>
      <c r="T12" s="426"/>
      <c r="U12" s="426"/>
      <c r="V12" s="426"/>
      <c r="W12" s="128"/>
      <c r="X12" s="128"/>
      <c r="Y12" s="128"/>
      <c r="Z12" s="138"/>
      <c r="AA12" s="138"/>
      <c r="AB12" s="138"/>
      <c r="AC12" s="108"/>
    </row>
    <row r="13" spans="1:29" ht="15" customHeight="1" x14ac:dyDescent="0.25">
      <c r="A13" s="108"/>
      <c r="B13" s="140"/>
      <c r="C13" s="443"/>
      <c r="D13" s="443"/>
      <c r="E13" s="127"/>
      <c r="F13" s="127"/>
      <c r="G13" s="127"/>
      <c r="H13" s="127"/>
      <c r="I13" s="127"/>
      <c r="J13" s="127"/>
      <c r="K13" s="127"/>
      <c r="L13" s="127"/>
      <c r="M13" s="127"/>
      <c r="N13" s="127"/>
      <c r="O13" s="116"/>
      <c r="P13" s="116"/>
      <c r="Q13" s="444"/>
      <c r="R13" s="444"/>
      <c r="S13" s="444"/>
      <c r="T13" s="444"/>
      <c r="U13" s="444"/>
      <c r="V13" s="444"/>
      <c r="W13" s="319" t="s">
        <v>915</v>
      </c>
      <c r="X13" s="319"/>
      <c r="Y13" s="319"/>
      <c r="Z13" s="319"/>
      <c r="AA13" s="319"/>
      <c r="AB13" s="319"/>
      <c r="AC13" s="121"/>
    </row>
    <row r="14" spans="1:29" ht="15" customHeight="1" x14ac:dyDescent="0.25">
      <c r="A14" s="108"/>
      <c r="B14" s="140"/>
      <c r="C14" s="443"/>
      <c r="D14" s="443"/>
      <c r="E14" s="127"/>
      <c r="F14" s="127"/>
      <c r="G14" s="127"/>
      <c r="H14" s="127"/>
      <c r="I14" s="127"/>
      <c r="J14" s="127"/>
      <c r="K14" s="127"/>
      <c r="L14" s="127"/>
      <c r="M14" s="127"/>
      <c r="N14" s="127"/>
      <c r="O14" s="116"/>
      <c r="P14" s="116"/>
      <c r="Q14" s="322" t="s">
        <v>63</v>
      </c>
      <c r="R14" s="323"/>
      <c r="S14" s="323"/>
      <c r="T14" s="323"/>
      <c r="U14" s="323"/>
      <c r="V14" s="324"/>
      <c r="W14" s="322" t="s">
        <v>917</v>
      </c>
      <c r="X14" s="323"/>
      <c r="Y14" s="324"/>
      <c r="Z14" s="325" t="s">
        <v>919</v>
      </c>
      <c r="AA14" s="326"/>
      <c r="AB14" s="327"/>
      <c r="AC14" s="108"/>
    </row>
    <row r="15" spans="1:29" ht="15" customHeight="1" x14ac:dyDescent="0.25">
      <c r="A15" s="108"/>
      <c r="B15" s="140"/>
      <c r="C15" s="443"/>
      <c r="D15" s="443"/>
      <c r="E15" s="127"/>
      <c r="F15" s="127"/>
      <c r="G15" s="127"/>
      <c r="H15" s="127"/>
      <c r="I15" s="127"/>
      <c r="J15" s="127"/>
      <c r="K15" s="127"/>
      <c r="L15" s="127"/>
      <c r="M15" s="127"/>
      <c r="N15" s="127"/>
      <c r="O15" s="116"/>
      <c r="P15" s="113"/>
      <c r="Q15" s="402" t="s">
        <v>66</v>
      </c>
      <c r="R15" s="403"/>
      <c r="S15" s="403"/>
      <c r="T15" s="403"/>
      <c r="U15" s="403"/>
      <c r="V15" s="404"/>
      <c r="W15" s="405">
        <v>2</v>
      </c>
      <c r="X15" s="406"/>
      <c r="Y15" s="407"/>
      <c r="Z15" s="408">
        <f>W15/3</f>
        <v>0.66666666666666663</v>
      </c>
      <c r="AA15" s="409"/>
      <c r="AB15" s="410"/>
      <c r="AC15" s="108"/>
    </row>
    <row r="16" spans="1:29" ht="15" customHeight="1" x14ac:dyDescent="0.25">
      <c r="A16" s="108"/>
      <c r="B16" s="107"/>
      <c r="C16" s="108"/>
      <c r="D16" s="108"/>
      <c r="E16" s="109"/>
      <c r="F16" s="109"/>
      <c r="G16" s="109"/>
      <c r="H16" s="109"/>
      <c r="I16" s="109"/>
      <c r="J16" s="109"/>
      <c r="K16" s="109"/>
      <c r="L16" s="109"/>
      <c r="M16" s="109"/>
      <c r="N16" s="109"/>
      <c r="O16"/>
      <c r="P16" s="113"/>
      <c r="Q16" s="396" t="s">
        <v>67</v>
      </c>
      <c r="R16" s="397"/>
      <c r="S16" s="397"/>
      <c r="T16" s="397"/>
      <c r="U16" s="397"/>
      <c r="V16" s="398"/>
      <c r="W16" s="417">
        <v>1</v>
      </c>
      <c r="X16" s="418"/>
      <c r="Y16" s="419"/>
      <c r="Z16" s="420">
        <f t="shared" ref="Z16:Z18" si="1">W16/3</f>
        <v>0.33333333333333331</v>
      </c>
      <c r="AA16" s="421"/>
      <c r="AB16" s="422"/>
      <c r="AC16" s="108"/>
    </row>
    <row r="17" spans="1:29" ht="15" customHeight="1" x14ac:dyDescent="0.25">
      <c r="A17" s="108"/>
      <c r="B17" s="107"/>
      <c r="C17" s="108"/>
      <c r="D17" s="108"/>
      <c r="Q17" s="440" t="s">
        <v>68</v>
      </c>
      <c r="R17" s="441"/>
      <c r="S17" s="441"/>
      <c r="T17" s="441"/>
      <c r="U17" s="441"/>
      <c r="V17" s="442"/>
      <c r="W17" s="437">
        <v>0</v>
      </c>
      <c r="X17" s="438"/>
      <c r="Y17" s="439"/>
      <c r="Z17" s="452">
        <f t="shared" si="1"/>
        <v>0</v>
      </c>
      <c r="AA17" s="453"/>
      <c r="AB17" s="454"/>
    </row>
    <row r="18" spans="1:29" ht="15" customHeight="1" x14ac:dyDescent="0.25">
      <c r="A18" s="108"/>
      <c r="B18" s="107"/>
      <c r="Q18" s="434" t="s">
        <v>69</v>
      </c>
      <c r="R18" s="435"/>
      <c r="S18" s="435"/>
      <c r="T18" s="435"/>
      <c r="U18" s="435"/>
      <c r="V18" s="436"/>
      <c r="W18" s="431">
        <v>0</v>
      </c>
      <c r="X18" s="432"/>
      <c r="Y18" s="433"/>
      <c r="Z18" s="414">
        <f t="shared" si="1"/>
        <v>0</v>
      </c>
      <c r="AA18" s="415"/>
      <c r="AB18" s="416"/>
    </row>
    <row r="19" spans="1:29" ht="15" customHeight="1" x14ac:dyDescent="0.25">
      <c r="A19" s="108"/>
      <c r="B19" s="107"/>
      <c r="Q19" s="342" t="s">
        <v>70</v>
      </c>
      <c r="R19" s="342"/>
      <c r="S19" s="342"/>
      <c r="T19" s="342"/>
      <c r="U19" s="342"/>
      <c r="V19" s="342"/>
      <c r="W19" s="344">
        <f>SUM(W15:Y18)</f>
        <v>3</v>
      </c>
      <c r="X19" s="344"/>
      <c r="Y19" s="344"/>
      <c r="Z19" s="447">
        <f>SUM(Z15:AB18)</f>
        <v>1</v>
      </c>
      <c r="AA19" s="448"/>
      <c r="AB19" s="449"/>
    </row>
    <row r="20" spans="1:29" ht="15" customHeight="1" x14ac:dyDescent="0.25">
      <c r="A20" s="108"/>
      <c r="B20" s="107"/>
      <c r="Q20" s="108"/>
    </row>
    <row r="21" spans="1:29" ht="15" customHeight="1" x14ac:dyDescent="0.25">
      <c r="A21" s="108"/>
      <c r="B21" s="107"/>
      <c r="Q21" s="321"/>
      <c r="R21" s="321"/>
      <c r="S21" s="321"/>
      <c r="T21" s="321"/>
      <c r="U21" s="321"/>
      <c r="V21" s="321"/>
      <c r="W21" s="319" t="s">
        <v>916</v>
      </c>
      <c r="X21" s="319"/>
      <c r="Y21" s="319"/>
      <c r="Z21" s="319"/>
      <c r="AA21" s="319"/>
      <c r="AB21" s="319"/>
    </row>
    <row r="22" spans="1:29" ht="15" customHeight="1" x14ac:dyDescent="0.25">
      <c r="A22" s="108"/>
      <c r="B22" s="107"/>
      <c r="Q22" s="328" t="s">
        <v>63</v>
      </c>
      <c r="R22" s="328"/>
      <c r="S22" s="328"/>
      <c r="T22" s="328"/>
      <c r="U22" s="328"/>
      <c r="V22" s="328"/>
      <c r="W22" s="328" t="s">
        <v>917</v>
      </c>
      <c r="X22" s="328"/>
      <c r="Y22" s="328"/>
      <c r="Z22" s="356" t="s">
        <v>918</v>
      </c>
      <c r="AA22" s="356"/>
      <c r="AB22" s="356"/>
    </row>
    <row r="23" spans="1:29" ht="15" customHeight="1" x14ac:dyDescent="0.25">
      <c r="A23" s="108"/>
      <c r="B23" s="107"/>
      <c r="Q23" s="345" t="s">
        <v>66</v>
      </c>
      <c r="R23" s="345"/>
      <c r="S23" s="345"/>
      <c r="T23" s="345"/>
      <c r="U23" s="345"/>
      <c r="V23" s="345"/>
      <c r="W23" s="320">
        <v>2</v>
      </c>
      <c r="X23" s="320"/>
      <c r="Y23" s="320"/>
      <c r="Z23" s="338">
        <f>2/3</f>
        <v>0.66666666666666663</v>
      </c>
      <c r="AA23" s="338"/>
      <c r="AB23" s="338"/>
    </row>
    <row r="24" spans="1:29" ht="15" customHeight="1" x14ac:dyDescent="0.25">
      <c r="A24" s="108"/>
      <c r="B24" s="107"/>
      <c r="Q24" s="346" t="s">
        <v>67</v>
      </c>
      <c r="R24" s="346"/>
      <c r="S24" s="346"/>
      <c r="T24" s="346"/>
      <c r="U24" s="346"/>
      <c r="V24" s="346"/>
      <c r="W24" s="336">
        <v>1</v>
      </c>
      <c r="X24" s="336"/>
      <c r="Y24" s="336"/>
      <c r="Z24" s="420">
        <f>1/3</f>
        <v>0.33333333333333331</v>
      </c>
      <c r="AA24" s="421"/>
      <c r="AB24" s="422"/>
    </row>
    <row r="25" spans="1:29" ht="15" customHeight="1" x14ac:dyDescent="0.25">
      <c r="A25" s="108"/>
      <c r="B25" s="107"/>
      <c r="Q25" s="341" t="s">
        <v>68</v>
      </c>
      <c r="R25" s="341"/>
      <c r="S25" s="341"/>
      <c r="T25" s="341"/>
      <c r="U25" s="341"/>
      <c r="V25" s="341"/>
      <c r="W25" s="337">
        <v>0</v>
      </c>
      <c r="X25" s="337"/>
      <c r="Y25" s="337"/>
      <c r="Z25" s="452">
        <f>W25/3</f>
        <v>0</v>
      </c>
      <c r="AA25" s="453"/>
      <c r="AB25" s="454"/>
    </row>
    <row r="26" spans="1:29" ht="15" customHeight="1" x14ac:dyDescent="0.25">
      <c r="A26" s="108"/>
      <c r="B26" s="107"/>
      <c r="Q26" s="349" t="s">
        <v>69</v>
      </c>
      <c r="R26" s="349"/>
      <c r="S26" s="349"/>
      <c r="T26" s="349"/>
      <c r="U26" s="349"/>
      <c r="V26" s="349"/>
      <c r="W26" s="343">
        <v>0</v>
      </c>
      <c r="X26" s="343"/>
      <c r="Y26" s="343"/>
      <c r="Z26" s="414">
        <f>W26/3</f>
        <v>0</v>
      </c>
      <c r="AA26" s="415"/>
      <c r="AB26" s="416"/>
    </row>
    <row r="27" spans="1:29" ht="15" customHeight="1" x14ac:dyDescent="0.25">
      <c r="A27" s="108"/>
      <c r="B27" s="107"/>
      <c r="Q27" s="342" t="s">
        <v>70</v>
      </c>
      <c r="R27" s="342"/>
      <c r="S27" s="342"/>
      <c r="T27" s="342"/>
      <c r="U27" s="342"/>
      <c r="V27" s="342"/>
      <c r="W27" s="344">
        <f>SUM(W23:W26)</f>
        <v>3</v>
      </c>
      <c r="X27" s="344"/>
      <c r="Y27" s="344"/>
      <c r="Z27" s="347">
        <v>1</v>
      </c>
      <c r="AA27" s="344"/>
      <c r="AB27" s="344"/>
      <c r="AC27" s="108"/>
    </row>
    <row r="28" spans="1:29" ht="15" customHeight="1" x14ac:dyDescent="0.25">
      <c r="A28" s="108"/>
      <c r="B28" s="107"/>
      <c r="Q28" s="128"/>
      <c r="R28" s="426"/>
      <c r="S28" s="426"/>
      <c r="T28" s="426"/>
      <c r="U28" s="426"/>
      <c r="V28" s="426"/>
      <c r="W28" s="128"/>
      <c r="X28" s="128"/>
      <c r="Y28" s="128"/>
      <c r="Z28" s="138"/>
      <c r="AA28" s="138"/>
      <c r="AB28" s="138"/>
      <c r="AC28" s="108"/>
    </row>
    <row r="29" spans="1:29" ht="30" customHeight="1" x14ac:dyDescent="0.25">
      <c r="A29" s="108"/>
      <c r="B29" s="107"/>
      <c r="AC29" s="108"/>
    </row>
    <row r="30" spans="1:29" x14ac:dyDescent="0.25">
      <c r="A30" s="108"/>
      <c r="B30" s="107"/>
      <c r="AC30" s="108"/>
    </row>
    <row r="31" spans="1:29" x14ac:dyDescent="0.25">
      <c r="A31" s="108"/>
      <c r="B31" s="107"/>
      <c r="E31"/>
      <c r="F31"/>
      <c r="G31"/>
      <c r="H31"/>
      <c r="I31"/>
      <c r="J31"/>
      <c r="K31"/>
      <c r="L31"/>
      <c r="M31"/>
      <c r="N31"/>
      <c r="O31"/>
      <c r="P31"/>
      <c r="AC31" s="108"/>
    </row>
    <row r="32" spans="1:29" x14ac:dyDescent="0.25">
      <c r="A32" s="108"/>
      <c r="B32" s="107"/>
      <c r="E32"/>
      <c r="F32"/>
      <c r="G32"/>
      <c r="H32"/>
      <c r="I32"/>
      <c r="J32"/>
      <c r="K32"/>
      <c r="L32"/>
      <c r="M32"/>
      <c r="N32"/>
      <c r="O32"/>
      <c r="P32"/>
      <c r="AC32" s="108"/>
    </row>
    <row r="33" spans="1:29" x14ac:dyDescent="0.25">
      <c r="A33" s="108"/>
      <c r="B33" s="107"/>
      <c r="E33"/>
      <c r="F33"/>
      <c r="G33"/>
      <c r="H33"/>
      <c r="I33"/>
      <c r="J33"/>
      <c r="K33"/>
      <c r="L33"/>
      <c r="M33"/>
      <c r="N33"/>
      <c r="O33"/>
      <c r="P33"/>
      <c r="AC33" s="108"/>
    </row>
    <row r="34" spans="1:29" x14ac:dyDescent="0.25">
      <c r="A34" s="108"/>
      <c r="B34" s="107"/>
      <c r="C34" s="108"/>
      <c r="D34" s="108"/>
      <c r="E34"/>
      <c r="F34"/>
      <c r="G34"/>
      <c r="H34"/>
      <c r="I34"/>
      <c r="J34"/>
      <c r="K34"/>
      <c r="L34"/>
      <c r="M34"/>
      <c r="N34"/>
      <c r="O34"/>
      <c r="P34"/>
      <c r="AC34" s="108"/>
    </row>
    <row r="35" spans="1:29" x14ac:dyDescent="0.25">
      <c r="A35" s="108"/>
      <c r="B35" s="107"/>
      <c r="C35" s="108"/>
      <c r="D35" s="108"/>
      <c r="E35"/>
      <c r="F35"/>
      <c r="G35"/>
      <c r="H35"/>
      <c r="I35"/>
      <c r="J35"/>
      <c r="K35"/>
      <c r="L35"/>
      <c r="M35"/>
      <c r="N35"/>
      <c r="O35"/>
      <c r="P35"/>
      <c r="AC35" s="108"/>
    </row>
    <row r="36" spans="1:29" x14ac:dyDescent="0.25">
      <c r="A36" s="108"/>
      <c r="B36" s="107"/>
      <c r="C36" s="108"/>
      <c r="D36" s="108"/>
      <c r="E36"/>
      <c r="F36"/>
      <c r="G36"/>
      <c r="H36"/>
      <c r="I36"/>
      <c r="J36"/>
      <c r="K36"/>
      <c r="L36"/>
      <c r="M36"/>
      <c r="N36"/>
      <c r="O36"/>
      <c r="P36"/>
      <c r="AC36" s="108"/>
    </row>
    <row r="37" spans="1:29" x14ac:dyDescent="0.25">
      <c r="A37" s="108"/>
      <c r="B37" s="107"/>
      <c r="C37" s="108"/>
      <c r="D37" s="108"/>
      <c r="E37"/>
      <c r="F37"/>
      <c r="G37"/>
      <c r="H37"/>
      <c r="I37"/>
      <c r="J37"/>
      <c r="K37"/>
      <c r="L37"/>
      <c r="M37"/>
      <c r="N37"/>
      <c r="O37"/>
      <c r="P37"/>
      <c r="AC37" s="108"/>
    </row>
    <row r="38" spans="1:29" x14ac:dyDescent="0.25">
      <c r="A38" s="108"/>
      <c r="B38" s="107"/>
      <c r="C38" s="108"/>
      <c r="D38" s="108"/>
      <c r="E38" s="109"/>
      <c r="F38" s="109"/>
      <c r="G38" s="109"/>
      <c r="H38" s="109"/>
      <c r="I38" s="109"/>
      <c r="J38" s="109"/>
      <c r="K38" s="109"/>
      <c r="L38" s="109"/>
      <c r="M38" s="109"/>
      <c r="N38" s="109"/>
      <c r="O38" s="113"/>
      <c r="P38" s="113"/>
      <c r="AC38" s="108"/>
    </row>
    <row r="39" spans="1:29" x14ac:dyDescent="0.25">
      <c r="A39" s="108"/>
      <c r="B39" s="107"/>
      <c r="C39" s="108"/>
      <c r="D39" s="108"/>
      <c r="E39" s="109"/>
      <c r="F39" s="109"/>
      <c r="G39" s="109"/>
      <c r="H39" s="109"/>
      <c r="I39" s="109"/>
      <c r="J39" s="109"/>
      <c r="K39" s="109"/>
      <c r="L39" s="109"/>
      <c r="M39" s="109"/>
      <c r="N39" s="109"/>
      <c r="O39" s="113"/>
      <c r="P39" s="113"/>
      <c r="AC39" s="108"/>
    </row>
    <row r="40" spans="1:29" x14ac:dyDescent="0.25">
      <c r="A40" s="108"/>
      <c r="B40" s="107"/>
      <c r="C40" s="108"/>
      <c r="D40" s="108"/>
      <c r="E40" s="109"/>
      <c r="F40" s="109"/>
      <c r="G40" s="109"/>
      <c r="H40" s="109"/>
      <c r="I40" s="109"/>
      <c r="J40" s="109"/>
      <c r="K40" s="109"/>
      <c r="L40" s="109"/>
      <c r="M40" s="109"/>
      <c r="N40" s="109"/>
      <c r="O40" s="113"/>
      <c r="P40" s="113"/>
      <c r="AC40" s="108"/>
    </row>
    <row r="41" spans="1:29" x14ac:dyDescent="0.25">
      <c r="A41" s="108"/>
      <c r="B41" s="107"/>
      <c r="C41" s="108"/>
      <c r="D41" s="108"/>
      <c r="E41" s="109"/>
      <c r="F41" s="109"/>
      <c r="G41" s="109"/>
      <c r="H41" s="109"/>
      <c r="I41" s="109"/>
      <c r="J41" s="109"/>
      <c r="K41" s="109"/>
      <c r="L41" s="109"/>
      <c r="M41" s="109"/>
      <c r="N41" s="109"/>
      <c r="O41" s="113"/>
      <c r="P41" s="113"/>
      <c r="AC41" s="108"/>
    </row>
    <row r="42" spans="1:29" x14ac:dyDescent="0.25">
      <c r="A42" s="108"/>
      <c r="B42" s="107"/>
      <c r="C42" s="108"/>
      <c r="D42" s="108"/>
      <c r="E42" s="109"/>
      <c r="F42" s="109"/>
      <c r="G42" s="109"/>
      <c r="H42" s="109"/>
      <c r="I42" s="109"/>
      <c r="J42" s="109"/>
      <c r="K42" s="109"/>
      <c r="L42" s="109"/>
      <c r="M42" s="109"/>
      <c r="N42" s="109"/>
      <c r="O42" s="113"/>
      <c r="P42" s="113"/>
      <c r="AC42" s="108"/>
    </row>
    <row r="43" spans="1:29" x14ac:dyDescent="0.25">
      <c r="A43" s="108"/>
      <c r="B43" s="107"/>
      <c r="C43" s="108"/>
      <c r="D43" s="108"/>
      <c r="E43" s="109"/>
      <c r="F43" s="109"/>
      <c r="G43" s="109"/>
      <c r="H43" s="109"/>
      <c r="I43" s="109"/>
      <c r="J43" s="109"/>
      <c r="K43" s="109"/>
      <c r="L43" s="109"/>
      <c r="M43" s="109"/>
      <c r="N43" s="109"/>
      <c r="O43" s="113"/>
      <c r="P43" s="113"/>
      <c r="AC43" s="108"/>
    </row>
    <row r="44" spans="1:29" x14ac:dyDescent="0.25">
      <c r="A44" s="108"/>
      <c r="B44" s="107"/>
      <c r="C44" s="108"/>
      <c r="D44" s="108"/>
      <c r="E44" s="109"/>
      <c r="F44" s="109"/>
      <c r="G44" s="109"/>
      <c r="H44" s="109"/>
      <c r="I44" s="109"/>
      <c r="J44" s="109"/>
      <c r="K44" s="109"/>
      <c r="L44" s="109"/>
      <c r="M44" s="109"/>
      <c r="N44" s="109"/>
      <c r="O44" s="113"/>
      <c r="P44" s="113"/>
      <c r="AC44" s="108"/>
    </row>
    <row r="45" spans="1:29" x14ac:dyDescent="0.25">
      <c r="A45" s="108"/>
      <c r="B45" s="107"/>
      <c r="C45" s="108"/>
      <c r="D45" s="108"/>
      <c r="E45" s="109"/>
      <c r="F45" s="109"/>
      <c r="G45" s="109"/>
      <c r="H45" s="109"/>
      <c r="I45" s="109"/>
      <c r="J45" s="109"/>
      <c r="K45" s="109"/>
      <c r="L45" s="109"/>
      <c r="M45" s="109"/>
      <c r="N45" s="109"/>
      <c r="O45" s="113"/>
      <c r="P45" s="113"/>
      <c r="Y45" s="108"/>
      <c r="Z45" s="108"/>
      <c r="AA45" s="108"/>
      <c r="AB45" s="108"/>
      <c r="AC45" s="108"/>
    </row>
    <row r="46" spans="1:29" x14ac:dyDescent="0.25">
      <c r="A46" s="108"/>
      <c r="B46" s="107"/>
      <c r="C46" s="108"/>
      <c r="D46" s="108"/>
      <c r="E46" s="109"/>
      <c r="F46" s="109"/>
      <c r="G46" s="109"/>
      <c r="H46" s="109"/>
      <c r="I46" s="109"/>
      <c r="J46" s="109"/>
      <c r="K46" s="109"/>
      <c r="L46" s="109"/>
      <c r="M46" s="109"/>
      <c r="N46" s="109"/>
      <c r="O46" s="113"/>
      <c r="P46" s="113"/>
      <c r="Y46" s="108"/>
      <c r="Z46" s="108"/>
      <c r="AA46" s="108"/>
      <c r="AB46" s="108"/>
      <c r="AC46" s="108"/>
    </row>
    <row r="47" spans="1:29" x14ac:dyDescent="0.25">
      <c r="A47" s="108"/>
      <c r="B47" s="107"/>
      <c r="C47" s="108"/>
      <c r="D47" s="108"/>
      <c r="E47" s="109"/>
      <c r="F47" s="109"/>
      <c r="G47" s="109"/>
      <c r="H47" s="109"/>
      <c r="I47" s="109"/>
      <c r="J47" s="109"/>
      <c r="K47" s="109"/>
      <c r="L47" s="109"/>
      <c r="M47" s="109"/>
      <c r="N47" s="109"/>
      <c r="O47" s="113"/>
      <c r="P47" s="113"/>
      <c r="Y47" s="108"/>
      <c r="Z47" s="108"/>
      <c r="AA47" s="108"/>
      <c r="AB47" s="108"/>
      <c r="AC47" s="108"/>
    </row>
    <row r="48" spans="1:29" x14ac:dyDescent="0.25">
      <c r="A48" s="108"/>
      <c r="B48" s="107"/>
      <c r="C48" s="108"/>
      <c r="D48" s="108"/>
      <c r="E48" s="109"/>
      <c r="F48" s="109"/>
      <c r="G48" s="109"/>
      <c r="H48" s="109"/>
      <c r="I48" s="109"/>
      <c r="J48" s="109"/>
      <c r="K48" s="109"/>
      <c r="L48" s="109"/>
      <c r="M48" s="109"/>
      <c r="N48" s="109"/>
      <c r="O48" s="113"/>
      <c r="P48" s="113"/>
      <c r="Q48" s="108"/>
      <c r="R48" s="108"/>
      <c r="S48" s="108"/>
      <c r="T48" s="108"/>
      <c r="U48" s="108"/>
      <c r="V48" s="108"/>
      <c r="W48" s="108"/>
      <c r="X48" s="108"/>
      <c r="Y48" s="108"/>
      <c r="Z48" s="108"/>
      <c r="AA48" s="108"/>
      <c r="AB48" s="108"/>
      <c r="AC48" s="108"/>
    </row>
    <row r="49" spans="1:29"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row>
    <row r="50" spans="1:29"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row>
    <row r="51" spans="1:29"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row>
    <row r="52" spans="1:29"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row>
    <row r="53" spans="1:29"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row>
    <row r="54" spans="1:29"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row>
    <row r="55" spans="1:29"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row>
    <row r="56" spans="1:29"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row>
    <row r="57" spans="1:29"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row>
    <row r="58" spans="1:29"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row>
    <row r="59" spans="1:29"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row>
    <row r="60" spans="1:29"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row>
    <row r="61" spans="1:29"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row>
    <row r="62" spans="1:29"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row>
    <row r="63" spans="1:29"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row>
    <row r="64" spans="1:29"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row>
    <row r="65" spans="1:29"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row>
    <row r="66" spans="1:29" x14ac:dyDescent="0.25">
      <c r="A66" s="108"/>
      <c r="P66" s="113"/>
      <c r="Q66" s="108"/>
      <c r="R66" s="108"/>
      <c r="S66" s="108"/>
      <c r="T66" s="108"/>
      <c r="U66" s="108"/>
      <c r="V66" s="108"/>
      <c r="W66" s="108"/>
      <c r="X66" s="108"/>
      <c r="Y66" s="108"/>
      <c r="Z66" s="108"/>
      <c r="AA66" s="108"/>
      <c r="AB66" s="108"/>
      <c r="AC66" s="108"/>
    </row>
    <row r="67" spans="1:29" x14ac:dyDescent="0.25">
      <c r="A67" s="108"/>
      <c r="P67" s="113"/>
      <c r="Q67" s="108"/>
      <c r="R67" s="108"/>
      <c r="S67" s="108"/>
      <c r="T67" s="108"/>
      <c r="U67" s="108"/>
      <c r="V67" s="108"/>
      <c r="W67" s="108"/>
      <c r="X67" s="108"/>
      <c r="Y67" s="108"/>
      <c r="Z67" s="108"/>
      <c r="AA67" s="108"/>
      <c r="AB67" s="108"/>
      <c r="AC67" s="108"/>
    </row>
    <row r="68" spans="1:29" x14ac:dyDescent="0.25">
      <c r="P68" s="113"/>
      <c r="Q68" s="108"/>
      <c r="R68" s="108"/>
      <c r="S68" s="108"/>
      <c r="T68" s="108"/>
      <c r="U68" s="108"/>
      <c r="V68" s="108"/>
      <c r="W68" s="108"/>
      <c r="X68" s="108"/>
      <c r="Y68" s="108"/>
      <c r="Z68" s="108"/>
      <c r="AA68" s="108"/>
      <c r="AB68" s="108"/>
      <c r="AC68" s="108"/>
    </row>
    <row r="69" spans="1:29" x14ac:dyDescent="0.25">
      <c r="B69"/>
      <c r="E69"/>
      <c r="F69"/>
      <c r="G69"/>
      <c r="H69"/>
      <c r="I69"/>
      <c r="J69"/>
      <c r="K69"/>
      <c r="L69"/>
      <c r="M69"/>
      <c r="N69"/>
      <c r="O69"/>
      <c r="P69" s="113"/>
      <c r="Q69" s="108"/>
      <c r="R69" s="108"/>
      <c r="S69" s="108"/>
      <c r="T69" s="108"/>
      <c r="U69" s="108"/>
      <c r="V69" s="108"/>
      <c r="W69" s="108"/>
      <c r="X69" s="108"/>
      <c r="Y69" s="108"/>
      <c r="Z69" s="108"/>
      <c r="AA69" s="108"/>
      <c r="AB69" s="108"/>
      <c r="AC69" s="108"/>
    </row>
    <row r="70" spans="1:29" x14ac:dyDescent="0.25">
      <c r="B70"/>
      <c r="E70"/>
      <c r="F70"/>
      <c r="G70"/>
      <c r="H70"/>
      <c r="I70"/>
      <c r="J70"/>
      <c r="K70"/>
      <c r="L70"/>
      <c r="M70"/>
      <c r="N70"/>
      <c r="O70"/>
      <c r="P70" s="113"/>
      <c r="Q70" s="108"/>
      <c r="R70" s="108"/>
      <c r="S70" s="108"/>
      <c r="T70" s="108"/>
      <c r="U70" s="108"/>
      <c r="V70" s="108"/>
      <c r="W70" s="108"/>
      <c r="X70" s="108"/>
      <c r="Y70" s="108"/>
      <c r="Z70" s="108"/>
      <c r="AA70" s="108"/>
      <c r="AB70" s="108"/>
      <c r="AC70" s="108"/>
    </row>
    <row r="71" spans="1:29" x14ac:dyDescent="0.25">
      <c r="B71"/>
      <c r="E71"/>
      <c r="F71"/>
      <c r="G71"/>
      <c r="H71"/>
      <c r="I71"/>
      <c r="J71"/>
      <c r="K71"/>
      <c r="L71"/>
      <c r="M71"/>
      <c r="N71"/>
      <c r="O71"/>
      <c r="P71" s="113"/>
      <c r="Q71" s="108"/>
      <c r="R71" s="108"/>
      <c r="S71" s="108"/>
      <c r="T71" s="108"/>
      <c r="U71" s="108"/>
      <c r="V71" s="108"/>
      <c r="W71" s="108"/>
      <c r="X71" s="108"/>
      <c r="Y71" s="108"/>
      <c r="Z71" s="108"/>
      <c r="AA71" s="108"/>
      <c r="AB71" s="108"/>
      <c r="AC71" s="108"/>
    </row>
    <row r="72" spans="1:29" x14ac:dyDescent="0.25">
      <c r="B72"/>
      <c r="E72"/>
      <c r="F72"/>
      <c r="G72"/>
      <c r="H72"/>
      <c r="I72"/>
      <c r="J72"/>
      <c r="K72"/>
      <c r="L72"/>
      <c r="M72"/>
      <c r="N72"/>
      <c r="O72"/>
      <c r="P72" s="113"/>
      <c r="Q72" s="108"/>
      <c r="R72" s="108"/>
      <c r="S72" s="108"/>
      <c r="T72" s="108"/>
      <c r="U72" s="108"/>
      <c r="V72" s="108"/>
      <c r="W72" s="108"/>
      <c r="X72" s="108"/>
      <c r="Y72" s="108"/>
      <c r="Z72" s="108"/>
      <c r="AA72" s="108"/>
      <c r="AB72" s="108"/>
      <c r="AC72" s="108"/>
    </row>
    <row r="73" spans="1:29" x14ac:dyDescent="0.25">
      <c r="B73"/>
      <c r="E73"/>
      <c r="F73"/>
      <c r="G73"/>
      <c r="H73"/>
      <c r="I73"/>
      <c r="J73"/>
      <c r="K73"/>
      <c r="L73"/>
      <c r="M73"/>
      <c r="N73"/>
      <c r="O73"/>
      <c r="P73" s="113"/>
      <c r="Q73" s="108"/>
      <c r="R73" s="108"/>
      <c r="S73" s="108"/>
      <c r="T73" s="108"/>
      <c r="U73" s="108"/>
      <c r="V73" s="108"/>
      <c r="W73" s="108"/>
      <c r="X73" s="108"/>
      <c r="Y73" s="108"/>
      <c r="Z73" s="108"/>
      <c r="AA73" s="108"/>
      <c r="AB73" s="108"/>
      <c r="AC73" s="108"/>
    </row>
    <row r="74" spans="1:29" x14ac:dyDescent="0.25">
      <c r="P74" s="113"/>
      <c r="Q74" s="108"/>
      <c r="R74" s="108"/>
      <c r="S74" s="108"/>
      <c r="T74" s="108"/>
      <c r="U74" s="108"/>
      <c r="V74" s="108"/>
      <c r="W74" s="108"/>
      <c r="X74" s="108"/>
      <c r="Y74" s="108"/>
      <c r="Z74" s="108"/>
      <c r="AA74" s="108"/>
      <c r="AB74" s="108"/>
      <c r="AC74" s="108"/>
    </row>
    <row r="75" spans="1:29" x14ac:dyDescent="0.25">
      <c r="P75" s="113"/>
      <c r="AC75" s="108"/>
    </row>
  </sheetData>
  <mergeCells count="77">
    <mergeCell ref="Z4:AC4"/>
    <mergeCell ref="Q3:AC3"/>
    <mergeCell ref="Q27:V27"/>
    <mergeCell ref="W27:Y27"/>
    <mergeCell ref="Z27:AB27"/>
    <mergeCell ref="Z24:AB24"/>
    <mergeCell ref="Q19:V19"/>
    <mergeCell ref="W19:Y19"/>
    <mergeCell ref="Z19:AB19"/>
    <mergeCell ref="Q21:V21"/>
    <mergeCell ref="W21:AB21"/>
    <mergeCell ref="Q22:V22"/>
    <mergeCell ref="W22:Y22"/>
    <mergeCell ref="Z22:AB22"/>
    <mergeCell ref="Q16:V16"/>
    <mergeCell ref="W16:Y16"/>
    <mergeCell ref="R28:V28"/>
    <mergeCell ref="B11:B12"/>
    <mergeCell ref="Q25:V25"/>
    <mergeCell ref="W25:Y25"/>
    <mergeCell ref="Z25:AB25"/>
    <mergeCell ref="Q26:V26"/>
    <mergeCell ref="W26:Y26"/>
    <mergeCell ref="Z26:AB26"/>
    <mergeCell ref="Q23:V23"/>
    <mergeCell ref="W23:Y23"/>
    <mergeCell ref="Z23:AB23"/>
    <mergeCell ref="Q24:V24"/>
    <mergeCell ref="W24:Y24"/>
    <mergeCell ref="Q18:V18"/>
    <mergeCell ref="W18:Y18"/>
    <mergeCell ref="Z18:AB18"/>
    <mergeCell ref="Z16:AB16"/>
    <mergeCell ref="Q17:V17"/>
    <mergeCell ref="W17:Y17"/>
    <mergeCell ref="Z17:AB17"/>
    <mergeCell ref="C14:D14"/>
    <mergeCell ref="Q14:V14"/>
    <mergeCell ref="W14:Y14"/>
    <mergeCell ref="Z14:AB14"/>
    <mergeCell ref="C15:D15"/>
    <mergeCell ref="Q15:V15"/>
    <mergeCell ref="W15:Y15"/>
    <mergeCell ref="Z15:AB15"/>
    <mergeCell ref="Z10:AB10"/>
    <mergeCell ref="C12:D12"/>
    <mergeCell ref="R12:V12"/>
    <mergeCell ref="C13:D13"/>
    <mergeCell ref="Q13:V13"/>
    <mergeCell ref="W13:AB13"/>
    <mergeCell ref="R8:V8"/>
    <mergeCell ref="C9:D9"/>
    <mergeCell ref="C10:D10"/>
    <mergeCell ref="C11:D11"/>
    <mergeCell ref="R11:V11"/>
    <mergeCell ref="Q9:X9"/>
    <mergeCell ref="W10:Y10"/>
    <mergeCell ref="B3:O3"/>
    <mergeCell ref="B4:C8"/>
    <mergeCell ref="D4:D8"/>
    <mergeCell ref="E4:J4"/>
    <mergeCell ref="K4:N4"/>
    <mergeCell ref="O4:O8"/>
    <mergeCell ref="E7:F7"/>
    <mergeCell ref="G7:H7"/>
    <mergeCell ref="I7:J7"/>
    <mergeCell ref="K7:L7"/>
    <mergeCell ref="M7:N7"/>
    <mergeCell ref="Q4:V5"/>
    <mergeCell ref="W4:Y4"/>
    <mergeCell ref="R7:V7"/>
    <mergeCell ref="E5:F6"/>
    <mergeCell ref="G5:H6"/>
    <mergeCell ref="I5:J6"/>
    <mergeCell ref="K5:L6"/>
    <mergeCell ref="M5:N6"/>
    <mergeCell ref="R6:V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AC83"/>
  <sheetViews>
    <sheetView topLeftCell="I1" zoomScale="80" zoomScaleNormal="80" workbookViewId="0">
      <selection activeCell="Q4" sqref="Q4:V13"/>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2.285156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1022</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1023</v>
      </c>
      <c r="R4" s="310"/>
      <c r="S4" s="310"/>
      <c r="T4" s="310"/>
      <c r="U4" s="310"/>
      <c r="V4" s="310"/>
      <c r="W4" s="309" t="s">
        <v>531</v>
      </c>
      <c r="X4" s="309"/>
      <c r="Y4" s="309"/>
      <c r="Z4" s="445" t="s">
        <v>59</v>
      </c>
      <c r="AA4" s="446"/>
      <c r="AB4" s="446"/>
      <c r="AC4" s="446"/>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51.75" customHeight="1" x14ac:dyDescent="0.25">
      <c r="A6" s="108"/>
      <c r="B6" s="277"/>
      <c r="C6" s="277"/>
      <c r="D6" s="278"/>
      <c r="E6" s="303"/>
      <c r="F6" s="304"/>
      <c r="G6" s="312"/>
      <c r="H6" s="304"/>
      <c r="I6" s="312"/>
      <c r="J6" s="304"/>
      <c r="K6" s="315"/>
      <c r="L6" s="316"/>
      <c r="M6" s="315"/>
      <c r="N6" s="316"/>
      <c r="O6" s="285"/>
      <c r="P6" s="115"/>
      <c r="Q6" s="31">
        <v>92</v>
      </c>
      <c r="R6" s="306" t="s">
        <v>1024</v>
      </c>
      <c r="S6" s="306"/>
      <c r="T6" s="306"/>
      <c r="U6" s="306"/>
      <c r="V6" s="306"/>
      <c r="W6" s="31">
        <v>2</v>
      </c>
      <c r="X6" s="31">
        <v>1</v>
      </c>
      <c r="Y6" s="48" t="s">
        <v>1105</v>
      </c>
      <c r="Z6" s="30">
        <v>1</v>
      </c>
      <c r="AA6" s="31">
        <v>1</v>
      </c>
      <c r="AB6" s="48" t="s">
        <v>1105</v>
      </c>
      <c r="AC6" s="31"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93</v>
      </c>
      <c r="R7" s="306" t="s">
        <v>75</v>
      </c>
      <c r="S7" s="306"/>
      <c r="T7" s="306"/>
      <c r="U7" s="306"/>
      <c r="V7" s="306"/>
      <c r="W7" s="31">
        <v>1</v>
      </c>
      <c r="X7" s="31">
        <v>2</v>
      </c>
      <c r="Y7" s="48" t="s">
        <v>1105</v>
      </c>
      <c r="Z7" s="30">
        <v>1</v>
      </c>
      <c r="AA7" s="31">
        <v>2</v>
      </c>
      <c r="AB7" s="48" t="s">
        <v>1105</v>
      </c>
      <c r="AC7" s="31"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94</v>
      </c>
      <c r="R8" s="306" t="s">
        <v>76</v>
      </c>
      <c r="S8" s="306"/>
      <c r="T8" s="306"/>
      <c r="U8" s="306"/>
      <c r="V8" s="306"/>
      <c r="W8" s="31">
        <v>1</v>
      </c>
      <c r="X8" s="31">
        <v>2</v>
      </c>
      <c r="Y8" s="48" t="s">
        <v>1105</v>
      </c>
      <c r="Z8" s="30">
        <v>1</v>
      </c>
      <c r="AA8" s="31">
        <v>2</v>
      </c>
      <c r="AB8" s="48" t="s">
        <v>1105</v>
      </c>
      <c r="AC8" s="31" t="s">
        <v>1102</v>
      </c>
    </row>
    <row r="9" spans="1:29" ht="30" customHeight="1" x14ac:dyDescent="0.25">
      <c r="A9" s="108"/>
      <c r="B9" s="132">
        <v>92</v>
      </c>
      <c r="C9" s="334" t="s">
        <v>589</v>
      </c>
      <c r="D9" s="334"/>
      <c r="E9" s="40">
        <v>15</v>
      </c>
      <c r="F9" s="40"/>
      <c r="G9" s="40">
        <v>15</v>
      </c>
      <c r="H9" s="40"/>
      <c r="I9" s="40">
        <v>25</v>
      </c>
      <c r="J9" s="40"/>
      <c r="K9" s="40">
        <v>15</v>
      </c>
      <c r="L9" s="40"/>
      <c r="M9" s="40">
        <v>20</v>
      </c>
      <c r="N9" s="40"/>
      <c r="O9" s="44">
        <f>SUM(E9:M9)</f>
        <v>90</v>
      </c>
      <c r="P9" s="116"/>
      <c r="Q9" s="31">
        <v>95</v>
      </c>
      <c r="R9" s="461" t="s">
        <v>77</v>
      </c>
      <c r="S9" s="462"/>
      <c r="T9" s="462"/>
      <c r="U9" s="462"/>
      <c r="V9" s="463"/>
      <c r="W9" s="136">
        <v>2</v>
      </c>
      <c r="X9" s="136">
        <v>2</v>
      </c>
      <c r="Y9" s="48" t="s">
        <v>1105</v>
      </c>
      <c r="Z9" s="137">
        <v>1</v>
      </c>
      <c r="AA9" s="136">
        <v>2</v>
      </c>
      <c r="AB9" s="48" t="s">
        <v>1105</v>
      </c>
      <c r="AC9" s="31" t="s">
        <v>1102</v>
      </c>
    </row>
    <row r="10" spans="1:29" ht="30" customHeight="1" x14ac:dyDescent="0.25">
      <c r="A10" s="108"/>
      <c r="B10" s="428">
        <v>93</v>
      </c>
      <c r="C10" s="450" t="s">
        <v>1025</v>
      </c>
      <c r="D10" s="451"/>
      <c r="E10" s="42">
        <v>15</v>
      </c>
      <c r="F10" s="42"/>
      <c r="G10" s="42">
        <v>15</v>
      </c>
      <c r="H10" s="42"/>
      <c r="I10" s="42">
        <v>25</v>
      </c>
      <c r="J10" s="42"/>
      <c r="K10" s="42">
        <v>15</v>
      </c>
      <c r="L10" s="42"/>
      <c r="M10" s="42">
        <v>20</v>
      </c>
      <c r="N10" s="42"/>
      <c r="O10" s="44">
        <f t="shared" ref="O10:O20" si="0">SUM(E10:M10)</f>
        <v>90</v>
      </c>
      <c r="P10" s="116"/>
      <c r="Q10" s="31">
        <v>96</v>
      </c>
      <c r="R10" s="306" t="s">
        <v>648</v>
      </c>
      <c r="S10" s="306"/>
      <c r="T10" s="306"/>
      <c r="U10" s="306"/>
      <c r="V10" s="306"/>
      <c r="W10" s="31">
        <v>3</v>
      </c>
      <c r="X10" s="31">
        <v>2</v>
      </c>
      <c r="Y10" s="46" t="s">
        <v>1104</v>
      </c>
      <c r="Z10" s="30">
        <v>1</v>
      </c>
      <c r="AA10" s="31">
        <v>2</v>
      </c>
      <c r="AB10" s="46" t="s">
        <v>1104</v>
      </c>
      <c r="AC10" s="31" t="s">
        <v>1102</v>
      </c>
    </row>
    <row r="11" spans="1:29" ht="30" customHeight="1" x14ac:dyDescent="0.25">
      <c r="A11" s="108"/>
      <c r="B11" s="430"/>
      <c r="C11" s="333" t="s">
        <v>1026</v>
      </c>
      <c r="D11" s="333"/>
      <c r="E11" s="42"/>
      <c r="F11" s="42"/>
      <c r="G11" s="42"/>
      <c r="H11" s="42"/>
      <c r="I11" s="42"/>
      <c r="J11" s="42"/>
      <c r="K11" s="42"/>
      <c r="L11" s="42"/>
      <c r="M11" s="42"/>
      <c r="N11" s="42"/>
      <c r="O11" s="44">
        <f t="shared" si="0"/>
        <v>0</v>
      </c>
      <c r="P11" s="116"/>
      <c r="Q11" s="31">
        <v>97</v>
      </c>
      <c r="R11" s="306" t="s">
        <v>214</v>
      </c>
      <c r="S11" s="306"/>
      <c r="T11" s="306"/>
      <c r="U11" s="306"/>
      <c r="V11" s="306"/>
      <c r="W11" s="31">
        <v>1</v>
      </c>
      <c r="X11" s="31">
        <v>2</v>
      </c>
      <c r="Y11" s="48" t="s">
        <v>1105</v>
      </c>
      <c r="Z11" s="30">
        <v>1</v>
      </c>
      <c r="AA11" s="31">
        <v>2</v>
      </c>
      <c r="AB11" s="48" t="s">
        <v>1105</v>
      </c>
      <c r="AC11" s="31" t="s">
        <v>1102</v>
      </c>
    </row>
    <row r="12" spans="1:29" ht="48.75" customHeight="1" x14ac:dyDescent="0.25">
      <c r="A12" s="108"/>
      <c r="B12" s="428">
        <v>94</v>
      </c>
      <c r="C12" s="299" t="s">
        <v>1027</v>
      </c>
      <c r="D12" s="299"/>
      <c r="E12" s="40">
        <v>10</v>
      </c>
      <c r="F12" s="40"/>
      <c r="G12" s="40">
        <v>5</v>
      </c>
      <c r="H12" s="40"/>
      <c r="I12" s="40">
        <v>25</v>
      </c>
      <c r="J12" s="40"/>
      <c r="K12" s="40">
        <v>15</v>
      </c>
      <c r="L12" s="40"/>
      <c r="M12" s="40">
        <v>20</v>
      </c>
      <c r="N12" s="40"/>
      <c r="O12" s="44">
        <f t="shared" si="0"/>
        <v>75</v>
      </c>
      <c r="P12" s="116"/>
      <c r="Q12" s="31">
        <v>98</v>
      </c>
      <c r="R12" s="306" t="s">
        <v>255</v>
      </c>
      <c r="S12" s="306"/>
      <c r="T12" s="306"/>
      <c r="U12" s="306"/>
      <c r="V12" s="306"/>
      <c r="W12" s="31">
        <v>2</v>
      </c>
      <c r="X12" s="31">
        <v>1</v>
      </c>
      <c r="Y12" s="48" t="s">
        <v>1105</v>
      </c>
      <c r="Z12" s="30">
        <v>1</v>
      </c>
      <c r="AA12" s="31">
        <v>1</v>
      </c>
      <c r="AB12" s="48" t="s">
        <v>1105</v>
      </c>
      <c r="AC12" s="31" t="s">
        <v>1102</v>
      </c>
    </row>
    <row r="13" spans="1:29" ht="30" customHeight="1" x14ac:dyDescent="0.25">
      <c r="A13" s="108"/>
      <c r="B13" s="430"/>
      <c r="C13" s="299" t="s">
        <v>1028</v>
      </c>
      <c r="D13" s="299"/>
      <c r="E13" s="40">
        <v>15</v>
      </c>
      <c r="F13" s="40"/>
      <c r="G13" s="40">
        <v>15</v>
      </c>
      <c r="H13" s="40"/>
      <c r="I13" s="40">
        <v>25</v>
      </c>
      <c r="J13" s="40"/>
      <c r="K13" s="40">
        <v>15</v>
      </c>
      <c r="L13" s="40"/>
      <c r="M13" s="40">
        <v>20</v>
      </c>
      <c r="N13" s="40"/>
      <c r="O13" s="44">
        <f t="shared" si="0"/>
        <v>90</v>
      </c>
      <c r="P13" s="116"/>
      <c r="Q13" s="31">
        <v>99</v>
      </c>
      <c r="R13" s="306" t="s">
        <v>80</v>
      </c>
      <c r="S13" s="306"/>
      <c r="T13" s="306"/>
      <c r="U13" s="306"/>
      <c r="V13" s="306"/>
      <c r="W13" s="31">
        <v>1</v>
      </c>
      <c r="X13" s="31">
        <v>2</v>
      </c>
      <c r="Y13" s="48" t="s">
        <v>1105</v>
      </c>
      <c r="Z13" s="30">
        <v>1</v>
      </c>
      <c r="AA13" s="31">
        <v>2</v>
      </c>
      <c r="AB13" s="48" t="s">
        <v>1105</v>
      </c>
      <c r="AC13" s="31" t="s">
        <v>1102</v>
      </c>
    </row>
    <row r="14" spans="1:29" ht="43.5" customHeight="1" x14ac:dyDescent="0.25">
      <c r="A14" s="108"/>
      <c r="B14" s="132">
        <v>95</v>
      </c>
      <c r="C14" s="333" t="s">
        <v>78</v>
      </c>
      <c r="D14" s="333"/>
      <c r="E14" s="42">
        <v>15</v>
      </c>
      <c r="F14" s="42"/>
      <c r="G14" s="42">
        <v>15</v>
      </c>
      <c r="H14" s="42"/>
      <c r="I14" s="42">
        <v>25</v>
      </c>
      <c r="J14" s="42"/>
      <c r="K14" s="42">
        <v>15</v>
      </c>
      <c r="L14" s="42"/>
      <c r="M14" s="42">
        <v>20</v>
      </c>
      <c r="N14" s="42"/>
      <c r="O14" s="44">
        <f t="shared" si="0"/>
        <v>90</v>
      </c>
      <c r="P14" s="116"/>
      <c r="Q14" s="307"/>
      <c r="R14" s="307"/>
      <c r="S14" s="307"/>
      <c r="T14" s="307"/>
      <c r="U14" s="307"/>
      <c r="V14" s="307"/>
      <c r="W14" s="307"/>
      <c r="X14" s="307"/>
      <c r="Y14" s="127"/>
      <c r="Z14" s="138"/>
      <c r="AA14" s="138"/>
      <c r="AB14" s="138"/>
      <c r="AC14" s="138"/>
    </row>
    <row r="15" spans="1:29" ht="30" customHeight="1" x14ac:dyDescent="0.25">
      <c r="A15" s="108"/>
      <c r="B15" s="132">
        <v>96</v>
      </c>
      <c r="C15" s="464" t="s">
        <v>913</v>
      </c>
      <c r="D15" s="464"/>
      <c r="E15" s="40">
        <v>15</v>
      </c>
      <c r="F15" s="40"/>
      <c r="G15" s="40">
        <v>15</v>
      </c>
      <c r="H15" s="40"/>
      <c r="I15" s="40">
        <v>25</v>
      </c>
      <c r="J15" s="40"/>
      <c r="K15" s="40">
        <v>15</v>
      </c>
      <c r="L15" s="40"/>
      <c r="M15" s="40">
        <v>20</v>
      </c>
      <c r="N15" s="40"/>
      <c r="O15" s="44">
        <f t="shared" si="0"/>
        <v>90</v>
      </c>
      <c r="P15" s="116"/>
      <c r="Q15" s="108"/>
      <c r="R15" s="108"/>
      <c r="S15" s="108"/>
      <c r="T15" s="108"/>
      <c r="U15" s="108"/>
      <c r="V15" s="108"/>
      <c r="W15" s="308"/>
      <c r="X15" s="308"/>
      <c r="Y15" s="308"/>
      <c r="Z15" s="300"/>
      <c r="AA15" s="300"/>
      <c r="AB15" s="300"/>
      <c r="AC15" s="108"/>
    </row>
    <row r="16" spans="1:29" ht="30" customHeight="1" x14ac:dyDescent="0.25">
      <c r="A16" s="108"/>
      <c r="B16" s="132">
        <v>97</v>
      </c>
      <c r="C16" s="333" t="s">
        <v>651</v>
      </c>
      <c r="D16" s="333"/>
      <c r="E16" s="42">
        <v>15</v>
      </c>
      <c r="F16" s="42"/>
      <c r="G16" s="42">
        <v>15</v>
      </c>
      <c r="H16" s="42"/>
      <c r="I16" s="42">
        <v>25</v>
      </c>
      <c r="J16" s="42"/>
      <c r="K16" s="42">
        <v>15</v>
      </c>
      <c r="L16" s="42"/>
      <c r="M16" s="42">
        <v>20</v>
      </c>
      <c r="N16" s="42"/>
      <c r="O16" s="44">
        <f t="shared" si="0"/>
        <v>90</v>
      </c>
      <c r="P16" s="116"/>
      <c r="AC16" s="108"/>
    </row>
    <row r="17" spans="1:29" ht="51.75" customHeight="1" x14ac:dyDescent="0.25">
      <c r="A17" s="108"/>
      <c r="B17" s="132">
        <v>98</v>
      </c>
      <c r="C17" s="299" t="s">
        <v>258</v>
      </c>
      <c r="D17" s="299"/>
      <c r="E17" s="40">
        <v>15</v>
      </c>
      <c r="F17" s="40"/>
      <c r="G17" s="40">
        <v>15</v>
      </c>
      <c r="H17" s="40"/>
      <c r="I17" s="40">
        <v>25</v>
      </c>
      <c r="J17" s="40"/>
      <c r="K17" s="40">
        <v>15</v>
      </c>
      <c r="L17" s="40"/>
      <c r="M17" s="40">
        <v>25</v>
      </c>
      <c r="N17" s="40"/>
      <c r="O17" s="44">
        <f t="shared" si="0"/>
        <v>95</v>
      </c>
      <c r="P17" s="116"/>
      <c r="Q17" s="36"/>
      <c r="AC17" s="108"/>
    </row>
    <row r="18" spans="1:29" ht="30" customHeight="1" x14ac:dyDescent="0.25">
      <c r="A18" s="108"/>
      <c r="B18" s="428">
        <v>99</v>
      </c>
      <c r="C18" s="333" t="s">
        <v>1031</v>
      </c>
      <c r="D18" s="333"/>
      <c r="E18" s="42">
        <v>15</v>
      </c>
      <c r="F18" s="42"/>
      <c r="G18" s="42">
        <v>15</v>
      </c>
      <c r="H18" s="42"/>
      <c r="I18" s="42">
        <v>25</v>
      </c>
      <c r="J18" s="42"/>
      <c r="K18" s="42">
        <v>15</v>
      </c>
      <c r="L18" s="42"/>
      <c r="M18" s="42">
        <v>25</v>
      </c>
      <c r="N18" s="42"/>
      <c r="O18" s="44">
        <f t="shared" si="0"/>
        <v>95</v>
      </c>
      <c r="P18" s="116"/>
      <c r="AC18" s="121"/>
    </row>
    <row r="19" spans="1:29" ht="30" customHeight="1" x14ac:dyDescent="0.25">
      <c r="A19" s="108"/>
      <c r="B19" s="429"/>
      <c r="C19" s="333" t="s">
        <v>1029</v>
      </c>
      <c r="D19" s="333"/>
      <c r="E19" s="42">
        <v>15</v>
      </c>
      <c r="F19" s="42"/>
      <c r="G19" s="42">
        <v>15</v>
      </c>
      <c r="H19" s="42"/>
      <c r="I19" s="42">
        <v>25</v>
      </c>
      <c r="J19" s="42"/>
      <c r="K19" s="42">
        <v>15</v>
      </c>
      <c r="L19" s="42"/>
      <c r="M19" s="42">
        <v>25</v>
      </c>
      <c r="N19" s="42"/>
      <c r="O19" s="44">
        <f t="shared" si="0"/>
        <v>95</v>
      </c>
      <c r="P19" s="116"/>
      <c r="AC19" s="108"/>
    </row>
    <row r="20" spans="1:29" ht="30" customHeight="1" x14ac:dyDescent="0.25">
      <c r="A20" s="108"/>
      <c r="B20" s="430"/>
      <c r="C20" s="333" t="s">
        <v>1030</v>
      </c>
      <c r="D20" s="333"/>
      <c r="E20" s="42">
        <v>15</v>
      </c>
      <c r="F20" s="42"/>
      <c r="G20" s="42">
        <v>15</v>
      </c>
      <c r="H20" s="42"/>
      <c r="I20" s="42">
        <v>25</v>
      </c>
      <c r="J20" s="42"/>
      <c r="K20" s="42">
        <v>15</v>
      </c>
      <c r="L20" s="42"/>
      <c r="M20" s="42">
        <v>25</v>
      </c>
      <c r="N20" s="42"/>
      <c r="O20" s="44">
        <f t="shared" si="0"/>
        <v>95</v>
      </c>
      <c r="P20" s="113"/>
      <c r="AC20" s="108"/>
    </row>
    <row r="21" spans="1:29" ht="15" customHeight="1" x14ac:dyDescent="0.25">
      <c r="A21" s="108"/>
      <c r="B21" s="107"/>
      <c r="Q21" s="444"/>
      <c r="R21" s="444"/>
      <c r="S21" s="444"/>
      <c r="T21" s="444"/>
      <c r="U21" s="444"/>
      <c r="V21" s="444"/>
      <c r="W21" s="319" t="s">
        <v>915</v>
      </c>
      <c r="X21" s="319"/>
      <c r="Y21" s="319"/>
      <c r="Z21" s="319"/>
      <c r="AA21" s="319"/>
      <c r="AB21" s="319"/>
    </row>
    <row r="22" spans="1:29" ht="15" customHeight="1" x14ac:dyDescent="0.25">
      <c r="A22" s="108"/>
      <c r="B22" s="107"/>
      <c r="Q22" s="322" t="s">
        <v>63</v>
      </c>
      <c r="R22" s="323"/>
      <c r="S22" s="323"/>
      <c r="T22" s="323"/>
      <c r="U22" s="323"/>
      <c r="V22" s="324"/>
      <c r="W22" s="322" t="s">
        <v>917</v>
      </c>
      <c r="X22" s="323"/>
      <c r="Y22" s="324"/>
      <c r="Z22" s="325" t="s">
        <v>919</v>
      </c>
      <c r="AA22" s="326"/>
      <c r="AB22" s="327"/>
    </row>
    <row r="23" spans="1:29" ht="15" customHeight="1" x14ac:dyDescent="0.25">
      <c r="A23" s="108"/>
      <c r="B23" s="107"/>
      <c r="Q23" s="402" t="s">
        <v>66</v>
      </c>
      <c r="R23" s="403"/>
      <c r="S23" s="403"/>
      <c r="T23" s="403"/>
      <c r="U23" s="403"/>
      <c r="V23" s="404"/>
      <c r="W23" s="405">
        <v>7</v>
      </c>
      <c r="X23" s="406"/>
      <c r="Y23" s="407"/>
      <c r="Z23" s="408">
        <f>W23/8</f>
        <v>0.875</v>
      </c>
      <c r="AA23" s="409"/>
      <c r="AB23" s="410"/>
    </row>
    <row r="24" spans="1:29" ht="15.75" customHeight="1" x14ac:dyDescent="0.25">
      <c r="A24" s="108"/>
      <c r="B24" s="107"/>
      <c r="Q24" s="396" t="s">
        <v>67</v>
      </c>
      <c r="R24" s="397"/>
      <c r="S24" s="397"/>
      <c r="T24" s="397"/>
      <c r="U24" s="397"/>
      <c r="V24" s="398"/>
      <c r="W24" s="417">
        <v>1</v>
      </c>
      <c r="X24" s="418"/>
      <c r="Y24" s="419"/>
      <c r="Z24" s="420">
        <f t="shared" ref="Z24:Z26" si="1">W24/8</f>
        <v>0.125</v>
      </c>
      <c r="AA24" s="421"/>
      <c r="AB24" s="422"/>
    </row>
    <row r="25" spans="1:29" ht="15" customHeight="1" x14ac:dyDescent="0.25">
      <c r="A25" s="108"/>
      <c r="B25" s="107"/>
      <c r="Q25" s="440" t="s">
        <v>68</v>
      </c>
      <c r="R25" s="441"/>
      <c r="S25" s="441"/>
      <c r="T25" s="441"/>
      <c r="U25" s="441"/>
      <c r="V25" s="442"/>
      <c r="W25" s="437">
        <v>0</v>
      </c>
      <c r="X25" s="438"/>
      <c r="Y25" s="439"/>
      <c r="Z25" s="337">
        <f t="shared" si="1"/>
        <v>0</v>
      </c>
      <c r="AA25" s="337"/>
      <c r="AB25" s="337"/>
    </row>
    <row r="26" spans="1:29" ht="15" customHeight="1" x14ac:dyDescent="0.25">
      <c r="A26" s="108"/>
      <c r="B26" s="107"/>
      <c r="Q26" s="434" t="s">
        <v>69</v>
      </c>
      <c r="R26" s="435"/>
      <c r="S26" s="435"/>
      <c r="T26" s="435"/>
      <c r="U26" s="435"/>
      <c r="V26" s="436"/>
      <c r="W26" s="431">
        <v>0</v>
      </c>
      <c r="X26" s="432"/>
      <c r="Y26" s="433"/>
      <c r="Z26" s="343">
        <f t="shared" si="1"/>
        <v>0</v>
      </c>
      <c r="AA26" s="343"/>
      <c r="AB26" s="343"/>
    </row>
    <row r="27" spans="1:29" ht="15" customHeight="1" x14ac:dyDescent="0.25">
      <c r="A27" s="108"/>
      <c r="B27" s="107"/>
      <c r="Q27" s="342" t="s">
        <v>70</v>
      </c>
      <c r="R27" s="342"/>
      <c r="S27" s="342"/>
      <c r="T27" s="342"/>
      <c r="U27" s="342"/>
      <c r="V27" s="342"/>
      <c r="W27" s="344">
        <f>SUM(W23:Y26)</f>
        <v>8</v>
      </c>
      <c r="X27" s="344"/>
      <c r="Y27" s="344"/>
      <c r="Z27" s="447">
        <f>SUM(Z23:AB26)</f>
        <v>1</v>
      </c>
      <c r="AA27" s="448"/>
      <c r="AB27" s="449"/>
    </row>
    <row r="28" spans="1:29" ht="15" customHeight="1" x14ac:dyDescent="0.25">
      <c r="A28" s="108"/>
      <c r="B28" s="107"/>
      <c r="Q28" s="108"/>
    </row>
    <row r="29" spans="1:29" ht="15" customHeight="1" x14ac:dyDescent="0.25">
      <c r="A29" s="108"/>
      <c r="B29" s="107"/>
      <c r="Q29" s="321"/>
      <c r="R29" s="321"/>
      <c r="S29" s="321"/>
      <c r="T29" s="321"/>
      <c r="U29" s="321"/>
      <c r="V29" s="321"/>
      <c r="W29" s="319" t="s">
        <v>916</v>
      </c>
      <c r="X29" s="319"/>
      <c r="Y29" s="319"/>
      <c r="Z29" s="319"/>
      <c r="AA29" s="319"/>
      <c r="AB29" s="319"/>
    </row>
    <row r="30" spans="1:29" ht="15" customHeight="1" x14ac:dyDescent="0.25">
      <c r="A30" s="108"/>
      <c r="B30" s="107"/>
      <c r="Q30" s="328" t="s">
        <v>63</v>
      </c>
      <c r="R30" s="328"/>
      <c r="S30" s="328"/>
      <c r="T30" s="328"/>
      <c r="U30" s="328"/>
      <c r="V30" s="328"/>
      <c r="W30" s="328" t="s">
        <v>917</v>
      </c>
      <c r="X30" s="328"/>
      <c r="Y30" s="328"/>
      <c r="Z30" s="356" t="s">
        <v>918</v>
      </c>
      <c r="AA30" s="356"/>
      <c r="AB30" s="356"/>
      <c r="AC30" s="108"/>
    </row>
    <row r="31" spans="1:29" ht="15" customHeight="1" x14ac:dyDescent="0.25">
      <c r="A31" s="108"/>
      <c r="B31" s="107"/>
      <c r="Q31" s="345" t="s">
        <v>66</v>
      </c>
      <c r="R31" s="345"/>
      <c r="S31" s="345"/>
      <c r="T31" s="345"/>
      <c r="U31" s="345"/>
      <c r="V31" s="345"/>
      <c r="W31" s="320">
        <v>7</v>
      </c>
      <c r="X31" s="320"/>
      <c r="Y31" s="320"/>
      <c r="Z31" s="338">
        <f>W31/8</f>
        <v>0.875</v>
      </c>
      <c r="AA31" s="338"/>
      <c r="AB31" s="338"/>
      <c r="AC31" s="108"/>
    </row>
    <row r="32" spans="1:29" ht="19.5" customHeight="1" x14ac:dyDescent="0.25">
      <c r="A32" s="108"/>
      <c r="B32" s="107"/>
      <c r="C32" s="146" t="s">
        <v>200</v>
      </c>
      <c r="D32" s="147"/>
      <c r="Q32" s="346" t="s">
        <v>67</v>
      </c>
      <c r="R32" s="346"/>
      <c r="S32" s="346"/>
      <c r="T32" s="346"/>
      <c r="U32" s="346"/>
      <c r="V32" s="346"/>
      <c r="W32" s="336">
        <v>1</v>
      </c>
      <c r="X32" s="336"/>
      <c r="Y32" s="336"/>
      <c r="Z32" s="339">
        <f t="shared" ref="Z32:Z34" si="2">W32/8</f>
        <v>0.125</v>
      </c>
      <c r="AA32" s="339"/>
      <c r="AB32" s="339"/>
      <c r="AC32" s="108"/>
    </row>
    <row r="33" spans="1:29" ht="15.75" customHeight="1" x14ac:dyDescent="0.25">
      <c r="A33" s="108"/>
      <c r="B33" s="107"/>
      <c r="C33" s="505"/>
      <c r="D33" s="504"/>
      <c r="Q33" s="341" t="s">
        <v>68</v>
      </c>
      <c r="R33" s="341"/>
      <c r="S33" s="341"/>
      <c r="T33" s="341"/>
      <c r="U33" s="341"/>
      <c r="V33" s="341"/>
      <c r="W33" s="337">
        <v>0</v>
      </c>
      <c r="X33" s="337"/>
      <c r="Y33" s="337"/>
      <c r="Z33" s="378">
        <f t="shared" si="2"/>
        <v>0</v>
      </c>
      <c r="AA33" s="378"/>
      <c r="AB33" s="378"/>
      <c r="AC33" s="108"/>
    </row>
    <row r="34" spans="1:29" ht="15.75" customHeight="1" x14ac:dyDescent="0.25">
      <c r="A34" s="108"/>
      <c r="B34" s="107"/>
      <c r="C34" s="505"/>
      <c r="D34" s="504"/>
      <c r="Q34" s="349" t="s">
        <v>69</v>
      </c>
      <c r="R34" s="349"/>
      <c r="S34" s="349"/>
      <c r="T34" s="349"/>
      <c r="U34" s="349"/>
      <c r="V34" s="349"/>
      <c r="W34" s="343">
        <v>0</v>
      </c>
      <c r="X34" s="343"/>
      <c r="Y34" s="343"/>
      <c r="Z34" s="375">
        <f t="shared" si="2"/>
        <v>0</v>
      </c>
      <c r="AA34" s="375"/>
      <c r="AB34" s="375"/>
      <c r="AC34" s="108"/>
    </row>
    <row r="35" spans="1:29" ht="15.75" customHeight="1" x14ac:dyDescent="0.25">
      <c r="A35" s="108"/>
      <c r="B35" s="107"/>
      <c r="C35" s="505"/>
      <c r="D35" s="504"/>
      <c r="Q35" s="342" t="s">
        <v>70</v>
      </c>
      <c r="R35" s="342"/>
      <c r="S35" s="342"/>
      <c r="T35" s="342"/>
      <c r="U35" s="342"/>
      <c r="V35" s="342"/>
      <c r="W35" s="344">
        <f>SUM(W31:W34)</f>
        <v>8</v>
      </c>
      <c r="X35" s="344"/>
      <c r="Y35" s="344"/>
      <c r="Z35" s="347">
        <v>1</v>
      </c>
      <c r="AA35" s="344"/>
      <c r="AB35" s="344"/>
      <c r="AC35" s="108"/>
    </row>
    <row r="36" spans="1:29" ht="15" customHeight="1" x14ac:dyDescent="0.25">
      <c r="A36" s="108"/>
      <c r="B36" s="107"/>
      <c r="C36" s="505"/>
      <c r="D36" s="504"/>
      <c r="Q36" s="128"/>
      <c r="R36" s="426"/>
      <c r="S36" s="426"/>
      <c r="T36" s="426"/>
      <c r="U36" s="426"/>
      <c r="V36" s="426"/>
      <c r="W36" s="128"/>
      <c r="X36" s="128"/>
      <c r="Y36" s="128"/>
      <c r="Z36" s="138"/>
      <c r="AA36" s="138"/>
      <c r="AB36" s="138"/>
      <c r="AC36" s="108"/>
    </row>
    <row r="37" spans="1:29" ht="18" x14ac:dyDescent="0.25">
      <c r="A37" s="108"/>
      <c r="B37" s="107"/>
      <c r="C37" s="146"/>
      <c r="D37" s="147"/>
      <c r="AC37" s="108"/>
    </row>
    <row r="38" spans="1:29" ht="18" x14ac:dyDescent="0.25">
      <c r="A38" s="108"/>
      <c r="B38" s="107"/>
      <c r="C38" s="146"/>
      <c r="D38" s="147"/>
      <c r="AC38" s="108"/>
    </row>
    <row r="39" spans="1:29" ht="18" x14ac:dyDescent="0.25">
      <c r="A39" s="108"/>
      <c r="B39" s="107"/>
      <c r="C39" s="148"/>
      <c r="D39" s="147"/>
      <c r="AC39" s="108"/>
    </row>
    <row r="40" spans="1:29" ht="18" x14ac:dyDescent="0.25">
      <c r="A40" s="108"/>
      <c r="B40" s="107"/>
      <c r="C40" s="149"/>
      <c r="D40" s="147"/>
      <c r="AC40" s="108"/>
    </row>
    <row r="41" spans="1:29" ht="18" x14ac:dyDescent="0.25">
      <c r="A41" s="108"/>
      <c r="B41" s="107"/>
      <c r="C41" s="148"/>
      <c r="D41" s="147"/>
      <c r="AC41" s="108"/>
    </row>
    <row r="42" spans="1:29" x14ac:dyDescent="0.25">
      <c r="A42" s="108"/>
      <c r="B42" s="107"/>
      <c r="C42" s="108"/>
      <c r="D42" s="108"/>
      <c r="AC42" s="108"/>
    </row>
    <row r="43" spans="1:29" x14ac:dyDescent="0.25">
      <c r="A43" s="108"/>
      <c r="B43" s="107"/>
      <c r="C43" s="108"/>
      <c r="D43" s="108"/>
      <c r="AC43" s="108"/>
    </row>
    <row r="44" spans="1:29" x14ac:dyDescent="0.25">
      <c r="A44" s="108"/>
      <c r="B44" s="107"/>
      <c r="C44" s="108"/>
      <c r="D44" s="108"/>
      <c r="AC44" s="108"/>
    </row>
    <row r="45" spans="1:29" x14ac:dyDescent="0.25">
      <c r="A45" s="108"/>
      <c r="B45" s="107"/>
      <c r="C45" s="108"/>
      <c r="D45" s="108"/>
      <c r="E45"/>
      <c r="F45"/>
      <c r="G45"/>
      <c r="H45"/>
      <c r="I45"/>
      <c r="J45"/>
      <c r="K45"/>
      <c r="L45"/>
      <c r="M45"/>
      <c r="N45"/>
      <c r="O45"/>
      <c r="P45"/>
      <c r="AC45" s="108"/>
    </row>
    <row r="46" spans="1:29" x14ac:dyDescent="0.25">
      <c r="A46" s="108"/>
      <c r="B46" s="107"/>
      <c r="C46" s="108"/>
      <c r="D46" s="108"/>
      <c r="E46" s="109"/>
      <c r="F46" s="109"/>
      <c r="G46" s="109"/>
      <c r="H46" s="109"/>
      <c r="I46" s="109"/>
      <c r="J46" s="109"/>
      <c r="K46" s="109"/>
      <c r="L46" s="109"/>
      <c r="M46" s="109"/>
      <c r="N46" s="109"/>
      <c r="O46" s="113"/>
      <c r="P46" s="113"/>
      <c r="AC46" s="108"/>
    </row>
    <row r="47" spans="1:29" x14ac:dyDescent="0.25">
      <c r="A47" s="108"/>
      <c r="B47" s="107"/>
      <c r="C47" s="108"/>
      <c r="D47" s="108"/>
      <c r="E47" s="109"/>
      <c r="F47" s="109"/>
      <c r="G47" s="109"/>
      <c r="H47" s="109"/>
      <c r="I47" s="109"/>
      <c r="J47" s="109"/>
      <c r="K47" s="109"/>
      <c r="L47" s="109"/>
      <c r="M47" s="109"/>
      <c r="N47" s="109"/>
      <c r="O47" s="113"/>
      <c r="P47" s="113"/>
      <c r="AC47" s="108"/>
    </row>
    <row r="48" spans="1:29" x14ac:dyDescent="0.25">
      <c r="A48" s="108"/>
      <c r="B48" s="107"/>
      <c r="C48" s="108"/>
      <c r="D48" s="108"/>
      <c r="E48" s="109"/>
      <c r="F48" s="109"/>
      <c r="G48" s="109"/>
      <c r="H48" s="109"/>
      <c r="I48" s="109"/>
      <c r="J48" s="109"/>
      <c r="K48" s="109"/>
      <c r="L48" s="109"/>
      <c r="M48" s="109"/>
      <c r="N48" s="109"/>
      <c r="O48" s="113"/>
      <c r="P48" s="113"/>
      <c r="AC48" s="108"/>
    </row>
    <row r="49" spans="1:29" x14ac:dyDescent="0.25">
      <c r="A49" s="108"/>
      <c r="B49" s="107"/>
      <c r="C49" s="108"/>
      <c r="D49" s="108"/>
      <c r="E49" s="109"/>
      <c r="F49" s="109"/>
      <c r="G49" s="109"/>
      <c r="H49" s="109"/>
      <c r="I49" s="109"/>
      <c r="J49" s="109"/>
      <c r="K49" s="109"/>
      <c r="L49" s="109"/>
      <c r="M49" s="109"/>
      <c r="N49" s="109"/>
      <c r="O49" s="113"/>
      <c r="P49" s="113"/>
      <c r="AC49" s="108"/>
    </row>
    <row r="50" spans="1:29" x14ac:dyDescent="0.25">
      <c r="A50" s="108"/>
      <c r="B50" s="107"/>
      <c r="C50" s="108"/>
      <c r="D50" s="108"/>
      <c r="E50" s="109"/>
      <c r="F50" s="109"/>
      <c r="G50" s="109"/>
      <c r="H50" s="109"/>
      <c r="I50" s="109"/>
      <c r="J50" s="109"/>
      <c r="K50" s="109"/>
      <c r="L50" s="109"/>
      <c r="M50" s="109"/>
      <c r="N50" s="109"/>
      <c r="O50" s="113"/>
      <c r="P50" s="113"/>
      <c r="AC50" s="108"/>
    </row>
    <row r="51" spans="1:29" x14ac:dyDescent="0.25">
      <c r="A51" s="108"/>
      <c r="B51" s="107"/>
      <c r="C51" s="108"/>
      <c r="D51" s="108"/>
      <c r="E51" s="109"/>
      <c r="F51" s="109"/>
      <c r="G51" s="109"/>
      <c r="H51" s="109"/>
      <c r="I51" s="109"/>
      <c r="J51" s="109"/>
      <c r="K51" s="109"/>
      <c r="L51" s="109"/>
      <c r="M51" s="109"/>
      <c r="N51" s="109"/>
      <c r="O51" s="113"/>
      <c r="P51" s="113"/>
      <c r="AC51" s="108"/>
    </row>
    <row r="52" spans="1:29" x14ac:dyDescent="0.25">
      <c r="A52" s="108"/>
      <c r="B52" s="107"/>
      <c r="C52" s="108"/>
      <c r="D52" s="108"/>
      <c r="E52" s="109"/>
      <c r="F52" s="109"/>
      <c r="G52" s="109"/>
      <c r="H52" s="109"/>
      <c r="I52" s="109"/>
      <c r="J52" s="109"/>
      <c r="K52" s="109"/>
      <c r="L52" s="109"/>
      <c r="M52" s="109"/>
      <c r="N52" s="109"/>
      <c r="O52" s="113"/>
      <c r="P52" s="113"/>
      <c r="AC52" s="108"/>
    </row>
    <row r="53" spans="1:29" x14ac:dyDescent="0.25">
      <c r="A53" s="108"/>
      <c r="B53" s="107"/>
      <c r="C53" s="108"/>
      <c r="D53" s="108"/>
      <c r="E53" s="109"/>
      <c r="F53" s="109"/>
      <c r="G53" s="109"/>
      <c r="H53" s="109"/>
      <c r="I53" s="109"/>
      <c r="J53" s="109"/>
      <c r="K53" s="109"/>
      <c r="L53" s="109"/>
      <c r="M53" s="109"/>
      <c r="N53" s="109"/>
      <c r="O53" s="113"/>
      <c r="P53" s="113"/>
      <c r="Y53" s="108"/>
      <c r="Z53" s="108"/>
      <c r="AA53" s="108"/>
      <c r="AB53" s="108"/>
      <c r="AC53" s="108"/>
    </row>
    <row r="54" spans="1:29" x14ac:dyDescent="0.25">
      <c r="A54" s="108"/>
      <c r="B54" s="107"/>
      <c r="C54" s="108"/>
      <c r="D54" s="108"/>
      <c r="E54" s="109"/>
      <c r="F54" s="109"/>
      <c r="G54" s="109"/>
      <c r="H54" s="109"/>
      <c r="I54" s="109"/>
      <c r="J54" s="109"/>
      <c r="K54" s="109"/>
      <c r="L54" s="109"/>
      <c r="M54" s="109"/>
      <c r="N54" s="109"/>
      <c r="O54" s="113"/>
      <c r="P54" s="113"/>
      <c r="Y54" s="108"/>
      <c r="Z54" s="108"/>
      <c r="AA54" s="108"/>
      <c r="AB54" s="108"/>
      <c r="AC54" s="108"/>
    </row>
    <row r="55" spans="1:29" x14ac:dyDescent="0.25">
      <c r="A55" s="108"/>
      <c r="B55" s="107"/>
      <c r="C55" s="108"/>
      <c r="D55" s="108"/>
      <c r="E55" s="109"/>
      <c r="F55" s="109"/>
      <c r="G55" s="109"/>
      <c r="H55" s="109"/>
      <c r="I55" s="109"/>
      <c r="J55" s="109"/>
      <c r="K55" s="109"/>
      <c r="L55" s="109"/>
      <c r="M55" s="109"/>
      <c r="N55" s="109"/>
      <c r="O55" s="113"/>
      <c r="P55" s="113"/>
      <c r="Y55" s="108"/>
      <c r="Z55" s="108"/>
      <c r="AA55" s="108"/>
      <c r="AB55" s="108"/>
      <c r="AC55" s="108"/>
    </row>
    <row r="56" spans="1:29"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row>
    <row r="57" spans="1:29"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row>
    <row r="58" spans="1:29"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row>
    <row r="59" spans="1:29"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row>
    <row r="60" spans="1:29"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row>
    <row r="61" spans="1:29"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row>
    <row r="62" spans="1:29"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row>
    <row r="63" spans="1:29"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row>
    <row r="64" spans="1:29"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row>
    <row r="65" spans="1:29"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row>
    <row r="66" spans="1:29"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row>
    <row r="67" spans="1:29"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row>
    <row r="68" spans="1:29"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row>
    <row r="69" spans="1:29"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row>
    <row r="70" spans="1:29"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row>
    <row r="71" spans="1:29"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row>
    <row r="72" spans="1:29"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row>
    <row r="73" spans="1:29"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row>
    <row r="74" spans="1:29" x14ac:dyDescent="0.25">
      <c r="A74" s="108"/>
      <c r="P74" s="113"/>
      <c r="Q74" s="108"/>
      <c r="R74" s="108"/>
      <c r="S74" s="108"/>
      <c r="T74" s="108"/>
      <c r="U74" s="108"/>
      <c r="V74" s="108"/>
      <c r="W74" s="108"/>
      <c r="X74" s="108"/>
      <c r="Y74" s="108"/>
      <c r="Z74" s="108"/>
      <c r="AA74" s="108"/>
      <c r="AB74" s="108"/>
      <c r="AC74" s="108"/>
    </row>
    <row r="75" spans="1:29" x14ac:dyDescent="0.25">
      <c r="A75" s="108"/>
      <c r="P75" s="113"/>
      <c r="Q75" s="108"/>
      <c r="R75" s="108"/>
      <c r="S75" s="108"/>
      <c r="T75" s="108"/>
      <c r="U75" s="108"/>
      <c r="V75" s="108"/>
      <c r="W75" s="108"/>
      <c r="X75" s="108"/>
      <c r="Y75" s="108"/>
      <c r="Z75" s="108"/>
      <c r="AA75" s="108"/>
      <c r="AB75" s="108"/>
      <c r="AC75" s="108"/>
    </row>
    <row r="76" spans="1:29" x14ac:dyDescent="0.25">
      <c r="P76" s="113"/>
      <c r="Q76" s="108"/>
      <c r="R76" s="108"/>
      <c r="S76" s="108"/>
      <c r="T76" s="108"/>
      <c r="U76" s="108"/>
      <c r="V76" s="108"/>
      <c r="W76" s="108"/>
      <c r="X76" s="108"/>
      <c r="Y76" s="108"/>
      <c r="Z76" s="108"/>
      <c r="AA76" s="108"/>
      <c r="AB76" s="108"/>
      <c r="AC76" s="108"/>
    </row>
    <row r="77" spans="1:29" x14ac:dyDescent="0.25">
      <c r="B77"/>
      <c r="E77"/>
      <c r="F77"/>
      <c r="G77"/>
      <c r="H77"/>
      <c r="I77"/>
      <c r="J77"/>
      <c r="K77"/>
      <c r="L77"/>
      <c r="M77"/>
      <c r="N77"/>
      <c r="O77"/>
      <c r="P77" s="113"/>
      <c r="Q77" s="108"/>
      <c r="R77" s="108"/>
      <c r="S77" s="108"/>
      <c r="T77" s="108"/>
      <c r="U77" s="108"/>
      <c r="V77" s="108"/>
      <c r="W77" s="108"/>
      <c r="X77" s="108"/>
      <c r="Y77" s="108"/>
      <c r="Z77" s="108"/>
      <c r="AA77" s="108"/>
      <c r="AB77" s="108"/>
      <c r="AC77" s="108"/>
    </row>
    <row r="78" spans="1:29" x14ac:dyDescent="0.25">
      <c r="B78"/>
      <c r="E78"/>
      <c r="F78"/>
      <c r="G78"/>
      <c r="H78"/>
      <c r="I78"/>
      <c r="J78"/>
      <c r="K78"/>
      <c r="L78"/>
      <c r="M78"/>
      <c r="N78"/>
      <c r="O78"/>
      <c r="P78" s="113"/>
      <c r="Q78" s="108"/>
      <c r="R78" s="108"/>
      <c r="S78" s="108"/>
      <c r="T78" s="108"/>
      <c r="U78" s="108"/>
      <c r="V78" s="108"/>
      <c r="W78" s="108"/>
      <c r="X78" s="108"/>
      <c r="Y78" s="108"/>
      <c r="Z78" s="108"/>
      <c r="AA78" s="108"/>
      <c r="AB78" s="108"/>
      <c r="AC78" s="108"/>
    </row>
    <row r="79" spans="1:29" x14ac:dyDescent="0.25">
      <c r="B79"/>
      <c r="E79"/>
      <c r="F79"/>
      <c r="G79"/>
      <c r="H79"/>
      <c r="I79"/>
      <c r="J79"/>
      <c r="K79"/>
      <c r="L79"/>
      <c r="M79"/>
      <c r="N79"/>
      <c r="O79"/>
      <c r="P79" s="113"/>
      <c r="Q79" s="108"/>
      <c r="R79" s="108"/>
      <c r="S79" s="108"/>
      <c r="T79" s="108"/>
      <c r="U79" s="108"/>
      <c r="V79" s="108"/>
      <c r="W79" s="108"/>
      <c r="X79" s="108"/>
      <c r="Y79" s="108"/>
      <c r="Z79" s="108"/>
      <c r="AA79" s="108"/>
      <c r="AB79" s="108"/>
      <c r="AC79" s="108"/>
    </row>
    <row r="80" spans="1:29" x14ac:dyDescent="0.25">
      <c r="B80"/>
      <c r="E80"/>
      <c r="F80"/>
      <c r="G80"/>
      <c r="H80"/>
      <c r="I80"/>
      <c r="J80"/>
      <c r="K80"/>
      <c r="L80"/>
      <c r="M80"/>
      <c r="N80"/>
      <c r="O80"/>
      <c r="P80" s="113"/>
      <c r="Q80" s="108"/>
      <c r="R80" s="108"/>
      <c r="S80" s="108"/>
      <c r="T80" s="108"/>
      <c r="U80" s="108"/>
      <c r="V80" s="108"/>
      <c r="W80" s="108"/>
      <c r="X80" s="108"/>
      <c r="Y80" s="108"/>
      <c r="Z80" s="108"/>
      <c r="AA80" s="108"/>
      <c r="AB80" s="108"/>
      <c r="AC80" s="108"/>
    </row>
    <row r="81" spans="2:29" x14ac:dyDescent="0.25">
      <c r="B81"/>
      <c r="E81"/>
      <c r="F81"/>
      <c r="G81"/>
      <c r="H81"/>
      <c r="I81"/>
      <c r="J81"/>
      <c r="K81"/>
      <c r="L81"/>
      <c r="M81"/>
      <c r="N81"/>
      <c r="O81"/>
      <c r="P81" s="113"/>
      <c r="Q81" s="108"/>
      <c r="R81" s="108"/>
      <c r="S81" s="108"/>
      <c r="T81" s="108"/>
      <c r="U81" s="108"/>
      <c r="V81" s="108"/>
      <c r="W81" s="108"/>
      <c r="X81" s="108"/>
      <c r="Y81" s="108"/>
      <c r="Z81" s="108"/>
      <c r="AA81" s="108"/>
      <c r="AB81" s="108"/>
      <c r="AC81" s="108"/>
    </row>
    <row r="82" spans="2:29" x14ac:dyDescent="0.25">
      <c r="P82" s="113"/>
      <c r="Q82" s="108"/>
      <c r="R82" s="108"/>
      <c r="S82" s="108"/>
      <c r="T82" s="108"/>
      <c r="U82" s="108"/>
      <c r="V82" s="108"/>
      <c r="W82" s="108"/>
      <c r="X82" s="108"/>
      <c r="Y82" s="108"/>
      <c r="Z82" s="108"/>
      <c r="AA82" s="108"/>
      <c r="AB82" s="108"/>
      <c r="AC82" s="108"/>
    </row>
    <row r="83" spans="2:29" x14ac:dyDescent="0.25">
      <c r="P83" s="113"/>
      <c r="AC83" s="108"/>
    </row>
  </sheetData>
  <mergeCells count="91">
    <mergeCell ref="Z4:AC4"/>
    <mergeCell ref="Q3:AC3"/>
    <mergeCell ref="B10:B11"/>
    <mergeCell ref="B12:B13"/>
    <mergeCell ref="D35:D36"/>
    <mergeCell ref="C35:C36"/>
    <mergeCell ref="D33:D34"/>
    <mergeCell ref="C33:C34"/>
    <mergeCell ref="B18:B20"/>
    <mergeCell ref="C20:D20"/>
    <mergeCell ref="C18:D18"/>
    <mergeCell ref="C15:D15"/>
    <mergeCell ref="C12:D12"/>
    <mergeCell ref="C16:D16"/>
    <mergeCell ref="Q35:V35"/>
    <mergeCell ref="W35:Y35"/>
    <mergeCell ref="Z35:AB35"/>
    <mergeCell ref="R36:V36"/>
    <mergeCell ref="Q33:V33"/>
    <mergeCell ref="W33:Y33"/>
    <mergeCell ref="Z33:AB33"/>
    <mergeCell ref="Q34:V34"/>
    <mergeCell ref="W34:Y34"/>
    <mergeCell ref="Z34:AB34"/>
    <mergeCell ref="W29:AB29"/>
    <mergeCell ref="Q31:V31"/>
    <mergeCell ref="W31:Y31"/>
    <mergeCell ref="Z31:AB31"/>
    <mergeCell ref="Q32:V32"/>
    <mergeCell ref="W32:Y32"/>
    <mergeCell ref="Z32:AB32"/>
    <mergeCell ref="Q24:V24"/>
    <mergeCell ref="W24:Y24"/>
    <mergeCell ref="Z24:AB24"/>
    <mergeCell ref="Q30:V30"/>
    <mergeCell ref="W30:Y30"/>
    <mergeCell ref="Z30:AB30"/>
    <mergeCell ref="Q25:V25"/>
    <mergeCell ref="W25:Y25"/>
    <mergeCell ref="Z25:AB25"/>
    <mergeCell ref="Q26:V26"/>
    <mergeCell ref="W26:Y26"/>
    <mergeCell ref="Z26:AB26"/>
    <mergeCell ref="Q27:V27"/>
    <mergeCell ref="W27:Y27"/>
    <mergeCell ref="Z27:AB27"/>
    <mergeCell ref="Q29:V29"/>
    <mergeCell ref="Q22:V22"/>
    <mergeCell ref="W22:Y22"/>
    <mergeCell ref="Z22:AB22"/>
    <mergeCell ref="Q23:V23"/>
    <mergeCell ref="W23:Y23"/>
    <mergeCell ref="Z23:AB23"/>
    <mergeCell ref="W15:Y15"/>
    <mergeCell ref="Z15:AB15"/>
    <mergeCell ref="C17:D17"/>
    <mergeCell ref="Q21:V21"/>
    <mergeCell ref="W21:AB21"/>
    <mergeCell ref="C19:D19"/>
    <mergeCell ref="R12:V12"/>
    <mergeCell ref="C13:D13"/>
    <mergeCell ref="R13:V13"/>
    <mergeCell ref="C14:D14"/>
    <mergeCell ref="R8:V8"/>
    <mergeCell ref="C9:D9"/>
    <mergeCell ref="R9:V9"/>
    <mergeCell ref="C10:D10"/>
    <mergeCell ref="R10:V10"/>
    <mergeCell ref="C11:D11"/>
    <mergeCell ref="R11:V11"/>
    <mergeCell ref="Q14:X14"/>
    <mergeCell ref="B3:O3"/>
    <mergeCell ref="B4:C8"/>
    <mergeCell ref="D4:D8"/>
    <mergeCell ref="E4:J4"/>
    <mergeCell ref="K4:N4"/>
    <mergeCell ref="O4:O8"/>
    <mergeCell ref="E7:F7"/>
    <mergeCell ref="G7:H7"/>
    <mergeCell ref="I7:J7"/>
    <mergeCell ref="K7:L7"/>
    <mergeCell ref="M7:N7"/>
    <mergeCell ref="Q4:V5"/>
    <mergeCell ref="W4:Y4"/>
    <mergeCell ref="R7:V7"/>
    <mergeCell ref="E5:F6"/>
    <mergeCell ref="G5:H6"/>
    <mergeCell ref="I5:J6"/>
    <mergeCell ref="K5:L6"/>
    <mergeCell ref="M5:N6"/>
    <mergeCell ref="R6:V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C89"/>
  <sheetViews>
    <sheetView topLeftCell="H3" zoomScale="80" zoomScaleNormal="80" workbookViewId="0">
      <selection activeCell="Q4" sqref="Q4:V14"/>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6.28515625" customWidth="1"/>
    <col min="29" max="29" width="13.1406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1032</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1033</v>
      </c>
      <c r="R4" s="310"/>
      <c r="S4" s="310"/>
      <c r="T4" s="310"/>
      <c r="U4" s="310"/>
      <c r="V4" s="310"/>
      <c r="W4" s="309" t="s">
        <v>531</v>
      </c>
      <c r="X4" s="309"/>
      <c r="Y4" s="309"/>
      <c r="Z4" s="445" t="s">
        <v>59</v>
      </c>
      <c r="AA4" s="446"/>
      <c r="AB4" s="446"/>
      <c r="AC4" s="446"/>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4.5" customHeight="1" x14ac:dyDescent="0.25">
      <c r="A6" s="108"/>
      <c r="B6" s="277"/>
      <c r="C6" s="277"/>
      <c r="D6" s="278"/>
      <c r="E6" s="303"/>
      <c r="F6" s="304"/>
      <c r="G6" s="312"/>
      <c r="H6" s="304"/>
      <c r="I6" s="312"/>
      <c r="J6" s="304"/>
      <c r="K6" s="315"/>
      <c r="L6" s="316"/>
      <c r="M6" s="315"/>
      <c r="N6" s="316"/>
      <c r="O6" s="285"/>
      <c r="P6" s="115"/>
      <c r="Q6" s="31">
        <v>100</v>
      </c>
      <c r="R6" s="306" t="s">
        <v>218</v>
      </c>
      <c r="S6" s="306"/>
      <c r="T6" s="306"/>
      <c r="U6" s="306"/>
      <c r="V6" s="306"/>
      <c r="W6" s="31">
        <v>1</v>
      </c>
      <c r="X6" s="31">
        <v>4</v>
      </c>
      <c r="Y6" s="47" t="s">
        <v>626</v>
      </c>
      <c r="Z6" s="157">
        <v>1</v>
      </c>
      <c r="AA6" s="31">
        <v>4</v>
      </c>
      <c r="AB6" s="47" t="s">
        <v>626</v>
      </c>
      <c r="AC6" s="30"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101</v>
      </c>
      <c r="R7" s="306" t="s">
        <v>224</v>
      </c>
      <c r="S7" s="306"/>
      <c r="T7" s="306"/>
      <c r="U7" s="306"/>
      <c r="V7" s="306"/>
      <c r="W7" s="31">
        <v>2</v>
      </c>
      <c r="X7" s="31">
        <v>2</v>
      </c>
      <c r="Y7" s="48" t="s">
        <v>1105</v>
      </c>
      <c r="Z7" s="157">
        <v>1</v>
      </c>
      <c r="AA7" s="31">
        <v>2</v>
      </c>
      <c r="AB7" s="48" t="s">
        <v>1105</v>
      </c>
      <c r="AC7" s="30"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102</v>
      </c>
      <c r="R8" s="306" t="s">
        <v>220</v>
      </c>
      <c r="S8" s="306"/>
      <c r="T8" s="306"/>
      <c r="U8" s="306"/>
      <c r="V8" s="306"/>
      <c r="W8" s="31">
        <v>2</v>
      </c>
      <c r="X8" s="31">
        <v>2</v>
      </c>
      <c r="Y8" s="48" t="s">
        <v>1105</v>
      </c>
      <c r="Z8" s="157">
        <v>1</v>
      </c>
      <c r="AA8" s="31">
        <v>2</v>
      </c>
      <c r="AB8" s="48" t="s">
        <v>1105</v>
      </c>
      <c r="AC8" s="30" t="s">
        <v>1102</v>
      </c>
    </row>
    <row r="9" spans="1:29" ht="30" customHeight="1" x14ac:dyDescent="0.25">
      <c r="A9" s="108"/>
      <c r="B9" s="359">
        <v>100</v>
      </c>
      <c r="C9" s="395" t="s">
        <v>1036</v>
      </c>
      <c r="D9" s="395"/>
      <c r="E9" s="158">
        <v>15</v>
      </c>
      <c r="F9" s="158"/>
      <c r="G9" s="158">
        <v>15</v>
      </c>
      <c r="H9" s="158"/>
      <c r="I9" s="158">
        <v>25</v>
      </c>
      <c r="J9" s="158"/>
      <c r="K9" s="158">
        <v>15</v>
      </c>
      <c r="L9" s="158"/>
      <c r="M9" s="158">
        <v>20</v>
      </c>
      <c r="N9" s="40"/>
      <c r="O9" s="44">
        <f>SUM(E9:M9)</f>
        <v>90</v>
      </c>
      <c r="P9" s="116"/>
      <c r="Q9" s="31">
        <v>103</v>
      </c>
      <c r="R9" s="461" t="s">
        <v>222</v>
      </c>
      <c r="S9" s="462"/>
      <c r="T9" s="462"/>
      <c r="U9" s="462"/>
      <c r="V9" s="463"/>
      <c r="W9" s="136">
        <v>1</v>
      </c>
      <c r="X9" s="136">
        <v>3</v>
      </c>
      <c r="Y9" s="46" t="s">
        <v>1104</v>
      </c>
      <c r="Z9" s="164">
        <v>1</v>
      </c>
      <c r="AA9" s="136">
        <v>3</v>
      </c>
      <c r="AB9" s="46" t="s">
        <v>1104</v>
      </c>
      <c r="AC9" s="30" t="s">
        <v>1102</v>
      </c>
    </row>
    <row r="10" spans="1:29" ht="30" customHeight="1" x14ac:dyDescent="0.25">
      <c r="A10" s="108"/>
      <c r="B10" s="359"/>
      <c r="C10" s="465" t="s">
        <v>1037</v>
      </c>
      <c r="D10" s="466"/>
      <c r="E10" s="158">
        <v>15</v>
      </c>
      <c r="F10" s="158"/>
      <c r="G10" s="158">
        <v>15</v>
      </c>
      <c r="H10" s="158"/>
      <c r="I10" s="158">
        <v>25</v>
      </c>
      <c r="J10" s="158"/>
      <c r="K10" s="158">
        <v>15</v>
      </c>
      <c r="L10" s="158"/>
      <c r="M10" s="158">
        <v>20</v>
      </c>
      <c r="N10" s="40"/>
      <c r="O10" s="44">
        <f t="shared" ref="O10:O26" si="0">SUM(E10:M10)</f>
        <v>90</v>
      </c>
      <c r="P10" s="116"/>
      <c r="Q10" s="31">
        <v>104</v>
      </c>
      <c r="R10" s="306" t="s">
        <v>1087</v>
      </c>
      <c r="S10" s="306"/>
      <c r="T10" s="306"/>
      <c r="U10" s="306"/>
      <c r="V10" s="306"/>
      <c r="W10" s="31">
        <v>2</v>
      </c>
      <c r="X10" s="31">
        <v>2</v>
      </c>
      <c r="Y10" s="48" t="s">
        <v>1105</v>
      </c>
      <c r="Z10" s="157">
        <v>1</v>
      </c>
      <c r="AA10" s="31">
        <v>2</v>
      </c>
      <c r="AB10" s="48" t="s">
        <v>1105</v>
      </c>
      <c r="AC10" s="30" t="s">
        <v>1102</v>
      </c>
    </row>
    <row r="11" spans="1:29" ht="30" customHeight="1" x14ac:dyDescent="0.25">
      <c r="A11" s="108"/>
      <c r="B11" s="150">
        <v>101</v>
      </c>
      <c r="C11" s="333" t="s">
        <v>219</v>
      </c>
      <c r="D11" s="333"/>
      <c r="E11" s="159">
        <v>15</v>
      </c>
      <c r="F11" s="159"/>
      <c r="G11" s="159">
        <v>15</v>
      </c>
      <c r="H11" s="159"/>
      <c r="I11" s="159">
        <v>25</v>
      </c>
      <c r="J11" s="159"/>
      <c r="K11" s="159">
        <v>15</v>
      </c>
      <c r="L11" s="159"/>
      <c r="M11" s="159">
        <v>20</v>
      </c>
      <c r="N11" s="42"/>
      <c r="O11" s="44">
        <f t="shared" si="0"/>
        <v>90</v>
      </c>
      <c r="P11" s="116"/>
      <c r="Q11" s="31">
        <v>105</v>
      </c>
      <c r="R11" s="306" t="s">
        <v>673</v>
      </c>
      <c r="S11" s="306"/>
      <c r="T11" s="306"/>
      <c r="U11" s="306"/>
      <c r="V11" s="306"/>
      <c r="W11" s="31">
        <v>1</v>
      </c>
      <c r="X11" s="31">
        <v>3</v>
      </c>
      <c r="Y11" s="46" t="s">
        <v>1104</v>
      </c>
      <c r="Z11" s="157">
        <v>1</v>
      </c>
      <c r="AA11" s="31">
        <v>3</v>
      </c>
      <c r="AB11" s="46" t="s">
        <v>1104</v>
      </c>
      <c r="AC11" s="30" t="s">
        <v>1102</v>
      </c>
    </row>
    <row r="12" spans="1:29" ht="30" customHeight="1" x14ac:dyDescent="0.25">
      <c r="A12" s="108"/>
      <c r="B12" s="428">
        <v>102</v>
      </c>
      <c r="C12" s="299" t="s">
        <v>1039</v>
      </c>
      <c r="D12" s="299"/>
      <c r="E12" s="158">
        <v>15</v>
      </c>
      <c r="F12" s="158"/>
      <c r="G12" s="158">
        <v>15</v>
      </c>
      <c r="H12" s="158"/>
      <c r="I12" s="158">
        <v>25</v>
      </c>
      <c r="J12" s="158"/>
      <c r="K12" s="158">
        <v>15</v>
      </c>
      <c r="L12" s="158"/>
      <c r="M12" s="158">
        <v>25</v>
      </c>
      <c r="N12" s="40"/>
      <c r="O12" s="44">
        <f t="shared" si="0"/>
        <v>95</v>
      </c>
      <c r="P12" s="116"/>
      <c r="Q12" s="31">
        <v>106</v>
      </c>
      <c r="R12" s="306" t="s">
        <v>679</v>
      </c>
      <c r="S12" s="306"/>
      <c r="T12" s="306"/>
      <c r="U12" s="306"/>
      <c r="V12" s="306"/>
      <c r="W12" s="31">
        <v>3</v>
      </c>
      <c r="X12" s="31">
        <v>3</v>
      </c>
      <c r="Y12" s="47" t="s">
        <v>626</v>
      </c>
      <c r="Z12" s="157">
        <v>1</v>
      </c>
      <c r="AA12" s="31">
        <v>3</v>
      </c>
      <c r="AB12" s="46" t="s">
        <v>1104</v>
      </c>
      <c r="AC12" s="30" t="s">
        <v>1102</v>
      </c>
    </row>
    <row r="13" spans="1:29" ht="30" customHeight="1" x14ac:dyDescent="0.25">
      <c r="A13" s="108"/>
      <c r="B13" s="430"/>
      <c r="C13" s="299" t="s">
        <v>1040</v>
      </c>
      <c r="D13" s="299"/>
      <c r="E13" s="158">
        <v>15</v>
      </c>
      <c r="F13" s="158"/>
      <c r="G13" s="158">
        <v>15</v>
      </c>
      <c r="H13" s="158"/>
      <c r="I13" s="158">
        <v>25</v>
      </c>
      <c r="J13" s="158"/>
      <c r="K13" s="158">
        <v>15</v>
      </c>
      <c r="L13" s="158"/>
      <c r="M13" s="158">
        <v>25</v>
      </c>
      <c r="N13" s="40"/>
      <c r="O13" s="44">
        <f t="shared" si="0"/>
        <v>95</v>
      </c>
      <c r="P13" s="116"/>
      <c r="Q13" s="31">
        <v>107</v>
      </c>
      <c r="R13" s="306" t="s">
        <v>687</v>
      </c>
      <c r="S13" s="306"/>
      <c r="T13" s="306"/>
      <c r="U13" s="306"/>
      <c r="V13" s="306"/>
      <c r="W13" s="31">
        <v>2</v>
      </c>
      <c r="X13" s="31">
        <v>3</v>
      </c>
      <c r="Y13" s="46" t="s">
        <v>1104</v>
      </c>
      <c r="Z13" s="157">
        <v>1</v>
      </c>
      <c r="AA13" s="31">
        <v>3</v>
      </c>
      <c r="AB13" s="46" t="s">
        <v>1104</v>
      </c>
      <c r="AC13" s="30" t="s">
        <v>1102</v>
      </c>
    </row>
    <row r="14" spans="1:29" ht="30" customHeight="1" x14ac:dyDescent="0.25">
      <c r="A14" s="108"/>
      <c r="B14" s="428">
        <v>103</v>
      </c>
      <c r="C14" s="506" t="s">
        <v>1041</v>
      </c>
      <c r="D14" s="506"/>
      <c r="E14" s="159">
        <v>5</v>
      </c>
      <c r="F14" s="159"/>
      <c r="G14" s="159">
        <v>10</v>
      </c>
      <c r="H14" s="159"/>
      <c r="I14" s="159">
        <v>15</v>
      </c>
      <c r="J14" s="159"/>
      <c r="K14" s="159">
        <v>10</v>
      </c>
      <c r="L14" s="159"/>
      <c r="M14" s="159">
        <v>15</v>
      </c>
      <c r="N14" s="42"/>
      <c r="O14" s="44">
        <f t="shared" si="0"/>
        <v>55</v>
      </c>
      <c r="P14" s="116"/>
      <c r="Q14" s="31">
        <v>108</v>
      </c>
      <c r="R14" s="306" t="s">
        <v>1035</v>
      </c>
      <c r="S14" s="306"/>
      <c r="T14" s="306"/>
      <c r="U14" s="306"/>
      <c r="V14" s="306"/>
      <c r="W14" s="31">
        <v>2</v>
      </c>
      <c r="X14" s="31">
        <v>1</v>
      </c>
      <c r="Y14" s="48" t="s">
        <v>1105</v>
      </c>
      <c r="Z14" s="165">
        <v>1</v>
      </c>
      <c r="AA14" s="31">
        <v>1</v>
      </c>
      <c r="AB14" s="48" t="s">
        <v>1105</v>
      </c>
      <c r="AC14" s="30" t="s">
        <v>1102</v>
      </c>
    </row>
    <row r="15" spans="1:29" ht="30" customHeight="1" x14ac:dyDescent="0.25">
      <c r="A15" s="108"/>
      <c r="B15" s="429"/>
      <c r="C15" s="507" t="s">
        <v>1092</v>
      </c>
      <c r="D15" s="508"/>
      <c r="E15" s="159">
        <v>15</v>
      </c>
      <c r="F15" s="159"/>
      <c r="G15" s="159">
        <v>15</v>
      </c>
      <c r="H15" s="159"/>
      <c r="I15" s="159">
        <v>25</v>
      </c>
      <c r="J15" s="159"/>
      <c r="K15" s="159">
        <v>15</v>
      </c>
      <c r="L15" s="159"/>
      <c r="M15" s="159">
        <v>25</v>
      </c>
      <c r="N15" s="42"/>
      <c r="O15" s="44">
        <f t="shared" si="0"/>
        <v>95</v>
      </c>
      <c r="P15" s="116"/>
      <c r="Q15" s="128"/>
      <c r="R15" s="166"/>
      <c r="S15" s="166"/>
      <c r="T15" s="166"/>
      <c r="U15" s="166"/>
      <c r="V15" s="166"/>
      <c r="W15" s="128"/>
      <c r="X15" s="128"/>
      <c r="Y15" s="128"/>
      <c r="Z15" s="138"/>
      <c r="AA15" s="138"/>
      <c r="AB15" s="138"/>
      <c r="AC15" s="138"/>
    </row>
    <row r="16" spans="1:29" ht="30" customHeight="1" x14ac:dyDescent="0.25">
      <c r="A16" s="108"/>
      <c r="B16" s="429"/>
      <c r="C16" s="506" t="s">
        <v>1042</v>
      </c>
      <c r="D16" s="506"/>
      <c r="E16" s="159">
        <v>15</v>
      </c>
      <c r="F16" s="159"/>
      <c r="G16" s="159">
        <v>15</v>
      </c>
      <c r="H16" s="159"/>
      <c r="I16" s="159">
        <v>25</v>
      </c>
      <c r="J16" s="159"/>
      <c r="K16" s="159">
        <v>15</v>
      </c>
      <c r="L16" s="159"/>
      <c r="M16" s="159">
        <v>20</v>
      </c>
      <c r="N16" s="42"/>
      <c r="O16" s="44">
        <f t="shared" si="0"/>
        <v>90</v>
      </c>
      <c r="P16" s="116"/>
      <c r="Q16" s="307"/>
      <c r="R16" s="307"/>
      <c r="S16" s="307"/>
      <c r="T16" s="307"/>
      <c r="U16" s="307"/>
      <c r="V16" s="307"/>
      <c r="W16" s="307"/>
      <c r="X16" s="307"/>
      <c r="Y16" s="127"/>
      <c r="Z16" s="138"/>
      <c r="AA16" s="138"/>
      <c r="AB16" s="138"/>
      <c r="AC16" s="138"/>
    </row>
    <row r="17" spans="1:29" ht="30" customHeight="1" x14ac:dyDescent="0.25">
      <c r="A17" s="108"/>
      <c r="B17" s="430"/>
      <c r="C17" s="333" t="s">
        <v>1043</v>
      </c>
      <c r="D17" s="333"/>
      <c r="E17" s="159">
        <v>5</v>
      </c>
      <c r="F17" s="159"/>
      <c r="G17" s="159">
        <v>10</v>
      </c>
      <c r="H17" s="159"/>
      <c r="I17" s="159">
        <v>15</v>
      </c>
      <c r="J17" s="159"/>
      <c r="K17" s="159">
        <v>10</v>
      </c>
      <c r="L17" s="159"/>
      <c r="M17" s="159">
        <v>10</v>
      </c>
      <c r="N17" s="42"/>
      <c r="O17" s="44">
        <f t="shared" si="0"/>
        <v>50</v>
      </c>
      <c r="P17" s="116"/>
      <c r="Q17" s="138"/>
      <c r="R17" s="138"/>
      <c r="S17" s="138"/>
      <c r="T17" s="138"/>
      <c r="U17" s="138"/>
      <c r="V17" s="138"/>
      <c r="W17" s="308"/>
      <c r="X17" s="308"/>
      <c r="Y17" s="308"/>
      <c r="Z17" s="300"/>
      <c r="AA17" s="300"/>
      <c r="AB17" s="300"/>
      <c r="AC17" s="138"/>
    </row>
    <row r="18" spans="1:29" ht="30" customHeight="1" x14ac:dyDescent="0.25">
      <c r="A18" s="108"/>
      <c r="B18" s="428">
        <v>104</v>
      </c>
      <c r="C18" s="299" t="s">
        <v>1044</v>
      </c>
      <c r="D18" s="299"/>
      <c r="E18" s="158">
        <v>15</v>
      </c>
      <c r="F18" s="158"/>
      <c r="G18" s="158">
        <v>15</v>
      </c>
      <c r="H18" s="158"/>
      <c r="I18" s="158">
        <v>25</v>
      </c>
      <c r="J18" s="158"/>
      <c r="K18" s="158">
        <v>15</v>
      </c>
      <c r="L18" s="158"/>
      <c r="M18" s="158">
        <v>25</v>
      </c>
      <c r="N18" s="40"/>
      <c r="O18" s="44">
        <f t="shared" si="0"/>
        <v>95</v>
      </c>
      <c r="P18" s="116"/>
      <c r="AC18" s="108"/>
    </row>
    <row r="19" spans="1:29" ht="30" customHeight="1" x14ac:dyDescent="0.25">
      <c r="A19" s="108"/>
      <c r="B19" s="430"/>
      <c r="C19" s="299" t="s">
        <v>1045</v>
      </c>
      <c r="D19" s="299"/>
      <c r="E19" s="158">
        <v>15</v>
      </c>
      <c r="F19" s="158"/>
      <c r="G19" s="158">
        <v>15</v>
      </c>
      <c r="H19" s="158"/>
      <c r="I19" s="158">
        <v>25</v>
      </c>
      <c r="J19" s="158"/>
      <c r="K19" s="158">
        <v>15</v>
      </c>
      <c r="L19" s="158"/>
      <c r="M19" s="158">
        <v>25</v>
      </c>
      <c r="N19" s="40"/>
      <c r="O19" s="44">
        <f t="shared" si="0"/>
        <v>95</v>
      </c>
      <c r="P19" s="116"/>
      <c r="AC19" s="121"/>
    </row>
    <row r="20" spans="1:29" ht="30" customHeight="1" x14ac:dyDescent="0.25">
      <c r="A20" s="108"/>
      <c r="B20" s="428">
        <v>105</v>
      </c>
      <c r="C20" s="333" t="s">
        <v>1046</v>
      </c>
      <c r="D20" s="333"/>
      <c r="E20" s="159">
        <v>15</v>
      </c>
      <c r="F20" s="159"/>
      <c r="G20" s="159">
        <v>15</v>
      </c>
      <c r="H20" s="159"/>
      <c r="I20" s="159">
        <v>25</v>
      </c>
      <c r="J20" s="159"/>
      <c r="K20" s="159">
        <v>15</v>
      </c>
      <c r="L20" s="159"/>
      <c r="M20" s="159">
        <v>25</v>
      </c>
      <c r="N20" s="42"/>
      <c r="O20" s="44">
        <f t="shared" si="0"/>
        <v>95</v>
      </c>
      <c r="P20" s="116"/>
      <c r="AC20" s="108"/>
    </row>
    <row r="21" spans="1:29" ht="30" customHeight="1" x14ac:dyDescent="0.25">
      <c r="A21" s="108"/>
      <c r="B21" s="430"/>
      <c r="C21" s="333" t="s">
        <v>1091</v>
      </c>
      <c r="D21" s="333"/>
      <c r="E21" s="159">
        <v>15</v>
      </c>
      <c r="F21" s="159"/>
      <c r="G21" s="159">
        <v>15</v>
      </c>
      <c r="H21" s="159"/>
      <c r="I21" s="159">
        <v>25</v>
      </c>
      <c r="J21" s="159"/>
      <c r="K21" s="159">
        <v>15</v>
      </c>
      <c r="L21" s="159"/>
      <c r="M21" s="159">
        <v>25</v>
      </c>
      <c r="N21" s="42"/>
      <c r="O21" s="44">
        <f t="shared" si="0"/>
        <v>95</v>
      </c>
      <c r="P21" s="113"/>
      <c r="AC21" s="108"/>
    </row>
    <row r="22" spans="1:29" ht="30" customHeight="1" x14ac:dyDescent="0.25">
      <c r="A22" s="108"/>
      <c r="B22" s="150">
        <v>106</v>
      </c>
      <c r="C22" s="299" t="s">
        <v>682</v>
      </c>
      <c r="D22" s="299"/>
      <c r="E22" s="158">
        <v>15</v>
      </c>
      <c r="F22" s="158"/>
      <c r="G22" s="158">
        <v>15</v>
      </c>
      <c r="H22" s="158"/>
      <c r="I22" s="158">
        <v>25</v>
      </c>
      <c r="J22" s="158"/>
      <c r="K22" s="158">
        <v>15</v>
      </c>
      <c r="L22" s="158"/>
      <c r="M22" s="158">
        <v>25</v>
      </c>
      <c r="N22" s="40"/>
      <c r="O22" s="44">
        <f t="shared" si="0"/>
        <v>95</v>
      </c>
      <c r="P22" s="113"/>
      <c r="AC22" s="108"/>
    </row>
    <row r="23" spans="1:29" ht="30" customHeight="1" x14ac:dyDescent="0.25">
      <c r="A23" s="108"/>
      <c r="B23" s="428">
        <v>107</v>
      </c>
      <c r="C23" s="333" t="s">
        <v>1047</v>
      </c>
      <c r="D23" s="333"/>
      <c r="E23" s="159">
        <v>15</v>
      </c>
      <c r="F23" s="159"/>
      <c r="G23" s="159">
        <v>15</v>
      </c>
      <c r="H23" s="159"/>
      <c r="I23" s="159">
        <v>25</v>
      </c>
      <c r="J23" s="159"/>
      <c r="K23" s="159">
        <v>15</v>
      </c>
      <c r="L23" s="159"/>
      <c r="M23" s="159">
        <v>25</v>
      </c>
      <c r="N23" s="42"/>
      <c r="O23" s="44">
        <f t="shared" si="0"/>
        <v>95</v>
      </c>
      <c r="P23" s="113"/>
      <c r="AC23" s="108"/>
    </row>
    <row r="24" spans="1:29" ht="30" customHeight="1" x14ac:dyDescent="0.25">
      <c r="A24" s="108"/>
      <c r="B24" s="429"/>
      <c r="C24" s="333" t="s">
        <v>1048</v>
      </c>
      <c r="D24" s="333"/>
      <c r="E24" s="159">
        <v>15</v>
      </c>
      <c r="F24" s="159"/>
      <c r="G24" s="159">
        <v>15</v>
      </c>
      <c r="H24" s="159"/>
      <c r="I24" s="159">
        <v>25</v>
      </c>
      <c r="J24" s="159"/>
      <c r="K24" s="159">
        <v>15</v>
      </c>
      <c r="L24" s="159"/>
      <c r="M24" s="159">
        <v>25</v>
      </c>
      <c r="N24" s="42"/>
      <c r="O24" s="44">
        <f t="shared" si="0"/>
        <v>95</v>
      </c>
      <c r="P24" s="113"/>
      <c r="AC24" s="108"/>
    </row>
    <row r="25" spans="1:29" ht="30" customHeight="1" x14ac:dyDescent="0.25">
      <c r="A25" s="108"/>
      <c r="B25" s="430"/>
      <c r="C25" s="333" t="s">
        <v>1049</v>
      </c>
      <c r="D25" s="333"/>
      <c r="E25" s="159">
        <v>15</v>
      </c>
      <c r="F25" s="159"/>
      <c r="G25" s="159">
        <v>15</v>
      </c>
      <c r="H25" s="159"/>
      <c r="I25" s="159">
        <v>25</v>
      </c>
      <c r="J25" s="159"/>
      <c r="K25" s="159">
        <v>15</v>
      </c>
      <c r="L25" s="159"/>
      <c r="M25" s="159">
        <v>25</v>
      </c>
      <c r="N25" s="42"/>
      <c r="O25" s="44">
        <f t="shared" si="0"/>
        <v>95</v>
      </c>
      <c r="P25" s="113"/>
      <c r="AC25" s="108"/>
    </row>
    <row r="26" spans="1:29" ht="30" customHeight="1" x14ac:dyDescent="0.25">
      <c r="A26" s="108"/>
      <c r="B26" s="150">
        <v>108</v>
      </c>
      <c r="C26" s="299" t="s">
        <v>692</v>
      </c>
      <c r="D26" s="299"/>
      <c r="E26" s="158">
        <v>15</v>
      </c>
      <c r="F26" s="158"/>
      <c r="G26" s="158">
        <v>10</v>
      </c>
      <c r="H26" s="158"/>
      <c r="I26" s="158">
        <v>25</v>
      </c>
      <c r="J26" s="158"/>
      <c r="K26" s="158">
        <v>15</v>
      </c>
      <c r="L26" s="158"/>
      <c r="M26" s="158">
        <v>20</v>
      </c>
      <c r="N26" s="40"/>
      <c r="O26" s="44">
        <f t="shared" si="0"/>
        <v>85</v>
      </c>
      <c r="P26" s="113"/>
      <c r="AC26" s="108"/>
    </row>
    <row r="27" spans="1:29" ht="15" customHeight="1" x14ac:dyDescent="0.25">
      <c r="A27" s="108"/>
      <c r="B27" s="107"/>
      <c r="Q27" s="444"/>
      <c r="R27" s="444"/>
      <c r="S27" s="444"/>
      <c r="T27" s="444"/>
      <c r="U27" s="444"/>
      <c r="V27" s="444"/>
      <c r="W27" s="319" t="s">
        <v>915</v>
      </c>
      <c r="X27" s="319"/>
      <c r="Y27" s="319"/>
      <c r="Z27" s="319"/>
      <c r="AA27" s="319"/>
      <c r="AB27" s="319"/>
    </row>
    <row r="28" spans="1:29" ht="15" customHeight="1" x14ac:dyDescent="0.25">
      <c r="A28" s="108"/>
      <c r="B28" s="107"/>
      <c r="Q28" s="322" t="s">
        <v>63</v>
      </c>
      <c r="R28" s="323"/>
      <c r="S28" s="323"/>
      <c r="T28" s="323"/>
      <c r="U28" s="323"/>
      <c r="V28" s="324"/>
      <c r="W28" s="322" t="s">
        <v>917</v>
      </c>
      <c r="X28" s="323"/>
      <c r="Y28" s="324"/>
      <c r="Z28" s="325" t="s">
        <v>919</v>
      </c>
      <c r="AA28" s="326"/>
      <c r="AB28" s="327"/>
    </row>
    <row r="29" spans="1:29" ht="15" customHeight="1" x14ac:dyDescent="0.25">
      <c r="A29" s="108"/>
      <c r="B29" s="107"/>
      <c r="Q29" s="402" t="s">
        <v>66</v>
      </c>
      <c r="R29" s="403"/>
      <c r="S29" s="403"/>
      <c r="T29" s="403"/>
      <c r="U29" s="403"/>
      <c r="V29" s="404"/>
      <c r="W29" s="405">
        <v>4</v>
      </c>
      <c r="X29" s="406"/>
      <c r="Y29" s="407"/>
      <c r="Z29" s="408">
        <f>W29/9</f>
        <v>0.44444444444444442</v>
      </c>
      <c r="AA29" s="409"/>
      <c r="AB29" s="410"/>
    </row>
    <row r="30" spans="1:29" ht="15.75" customHeight="1" x14ac:dyDescent="0.25">
      <c r="A30" s="108"/>
      <c r="B30" s="107"/>
      <c r="Q30" s="396" t="s">
        <v>67</v>
      </c>
      <c r="R30" s="397"/>
      <c r="S30" s="397"/>
      <c r="T30" s="397"/>
      <c r="U30" s="397"/>
      <c r="V30" s="398"/>
      <c r="W30" s="417">
        <v>4</v>
      </c>
      <c r="X30" s="418"/>
      <c r="Y30" s="419"/>
      <c r="Z30" s="420">
        <f t="shared" ref="Z30:Z33" si="1">W30/9</f>
        <v>0.44444444444444442</v>
      </c>
      <c r="AA30" s="421"/>
      <c r="AB30" s="422"/>
    </row>
    <row r="31" spans="1:29" ht="15" customHeight="1" x14ac:dyDescent="0.25">
      <c r="A31" s="108"/>
      <c r="B31" s="107"/>
      <c r="Q31" s="440" t="s">
        <v>68</v>
      </c>
      <c r="R31" s="441"/>
      <c r="S31" s="441"/>
      <c r="T31" s="441"/>
      <c r="U31" s="441"/>
      <c r="V31" s="442"/>
      <c r="W31" s="437">
        <v>1</v>
      </c>
      <c r="X31" s="438"/>
      <c r="Y31" s="439"/>
      <c r="Z31" s="423">
        <f t="shared" si="1"/>
        <v>0.1111111111111111</v>
      </c>
      <c r="AA31" s="424"/>
      <c r="AB31" s="425"/>
    </row>
    <row r="32" spans="1:29" ht="15" customHeight="1" x14ac:dyDescent="0.25">
      <c r="A32" s="108"/>
      <c r="B32" s="107"/>
      <c r="Q32" s="434" t="s">
        <v>69</v>
      </c>
      <c r="R32" s="435"/>
      <c r="S32" s="435"/>
      <c r="T32" s="435"/>
      <c r="U32" s="435"/>
      <c r="V32" s="436"/>
      <c r="W32" s="431">
        <v>0</v>
      </c>
      <c r="X32" s="432"/>
      <c r="Y32" s="433"/>
      <c r="Z32" s="414">
        <f t="shared" si="1"/>
        <v>0</v>
      </c>
      <c r="AA32" s="415"/>
      <c r="AB32" s="416"/>
    </row>
    <row r="33" spans="1:29" ht="15" customHeight="1" x14ac:dyDescent="0.25">
      <c r="A33" s="108"/>
      <c r="B33" s="107"/>
      <c r="Q33" s="342" t="s">
        <v>70</v>
      </c>
      <c r="R33" s="342"/>
      <c r="S33" s="342"/>
      <c r="T33" s="342"/>
      <c r="U33" s="342"/>
      <c r="V33" s="342"/>
      <c r="W33" s="344">
        <f>SUM(W29:Y32)</f>
        <v>9</v>
      </c>
      <c r="X33" s="344"/>
      <c r="Y33" s="344"/>
      <c r="Z33" s="447">
        <f t="shared" si="1"/>
        <v>1</v>
      </c>
      <c r="AA33" s="448"/>
      <c r="AB33" s="449"/>
    </row>
    <row r="34" spans="1:29" ht="15" customHeight="1" x14ac:dyDescent="0.25">
      <c r="A34" s="108"/>
      <c r="B34" s="107"/>
      <c r="Q34" s="108"/>
    </row>
    <row r="35" spans="1:29" ht="15" customHeight="1" x14ac:dyDescent="0.25">
      <c r="A35" s="108"/>
      <c r="B35" s="107"/>
      <c r="Q35" s="321"/>
      <c r="R35" s="321"/>
      <c r="S35" s="321"/>
      <c r="T35" s="321"/>
      <c r="U35" s="321"/>
      <c r="V35" s="321"/>
      <c r="W35" s="319" t="s">
        <v>916</v>
      </c>
      <c r="X35" s="319"/>
      <c r="Y35" s="319"/>
      <c r="Z35" s="319"/>
      <c r="AA35" s="319"/>
      <c r="AB35" s="319"/>
    </row>
    <row r="36" spans="1:29" ht="15" customHeight="1" x14ac:dyDescent="0.25">
      <c r="A36" s="108"/>
      <c r="B36" s="107"/>
      <c r="Q36" s="328" t="s">
        <v>63</v>
      </c>
      <c r="R36" s="328"/>
      <c r="S36" s="328"/>
      <c r="T36" s="328"/>
      <c r="U36" s="328"/>
      <c r="V36" s="328"/>
      <c r="W36" s="328" t="s">
        <v>917</v>
      </c>
      <c r="X36" s="328"/>
      <c r="Y36" s="328"/>
      <c r="Z36" s="356" t="s">
        <v>918</v>
      </c>
      <c r="AA36" s="356"/>
      <c r="AB36" s="356"/>
      <c r="AC36" s="108"/>
    </row>
    <row r="37" spans="1:29" ht="15" customHeight="1" x14ac:dyDescent="0.25">
      <c r="A37" s="108"/>
      <c r="B37" s="107"/>
      <c r="Q37" s="345" t="s">
        <v>66</v>
      </c>
      <c r="R37" s="345"/>
      <c r="S37" s="345"/>
      <c r="T37" s="345"/>
      <c r="U37" s="345"/>
      <c r="V37" s="345"/>
      <c r="W37" s="320">
        <v>4</v>
      </c>
      <c r="X37" s="320"/>
      <c r="Y37" s="320"/>
      <c r="Z37" s="338">
        <f>W37/9</f>
        <v>0.44444444444444442</v>
      </c>
      <c r="AA37" s="338"/>
      <c r="AB37" s="338"/>
      <c r="AC37" s="108"/>
    </row>
    <row r="38" spans="1:29" ht="19.5" customHeight="1" x14ac:dyDescent="0.25">
      <c r="A38" s="108"/>
      <c r="B38" s="107"/>
      <c r="C38" s="146" t="s">
        <v>200</v>
      </c>
      <c r="D38" s="147"/>
      <c r="Q38" s="346" t="s">
        <v>67</v>
      </c>
      <c r="R38" s="346"/>
      <c r="S38" s="346"/>
      <c r="T38" s="346"/>
      <c r="U38" s="346"/>
      <c r="V38" s="346"/>
      <c r="W38" s="336">
        <v>4</v>
      </c>
      <c r="X38" s="336"/>
      <c r="Y38" s="336"/>
      <c r="Z38" s="339">
        <f t="shared" ref="Z38:Z40" si="2">W38/9</f>
        <v>0.44444444444444442</v>
      </c>
      <c r="AA38" s="339"/>
      <c r="AB38" s="339"/>
      <c r="AC38" s="108"/>
    </row>
    <row r="39" spans="1:29" ht="15.75" customHeight="1" x14ac:dyDescent="0.25">
      <c r="A39" s="108"/>
      <c r="B39" s="107"/>
      <c r="C39" s="505"/>
      <c r="D39" s="504"/>
      <c r="E39" s="109"/>
      <c r="F39" s="109"/>
      <c r="Q39" s="341" t="s">
        <v>68</v>
      </c>
      <c r="R39" s="341"/>
      <c r="S39" s="341"/>
      <c r="T39" s="341"/>
      <c r="U39" s="341"/>
      <c r="V39" s="341"/>
      <c r="W39" s="337">
        <v>1</v>
      </c>
      <c r="X39" s="337"/>
      <c r="Y39" s="337"/>
      <c r="Z39" s="378">
        <f t="shared" si="2"/>
        <v>0.1111111111111111</v>
      </c>
      <c r="AA39" s="378"/>
      <c r="AB39" s="378"/>
      <c r="AC39" s="108"/>
    </row>
    <row r="40" spans="1:29" ht="20.25" customHeight="1" x14ac:dyDescent="0.25">
      <c r="A40" s="108"/>
      <c r="B40" s="107"/>
      <c r="C40" s="505"/>
      <c r="D40" s="504"/>
      <c r="E40" s="109"/>
      <c r="F40" s="109"/>
      <c r="Q40" s="349" t="s">
        <v>69</v>
      </c>
      <c r="R40" s="349"/>
      <c r="S40" s="349"/>
      <c r="T40" s="349"/>
      <c r="U40" s="349"/>
      <c r="V40" s="349"/>
      <c r="W40" s="343">
        <v>0</v>
      </c>
      <c r="X40" s="343"/>
      <c r="Y40" s="343"/>
      <c r="Z40" s="375">
        <f t="shared" si="2"/>
        <v>0</v>
      </c>
      <c r="AA40" s="375"/>
      <c r="AB40" s="375"/>
      <c r="AC40" s="108"/>
    </row>
    <row r="41" spans="1:29" ht="15.75" customHeight="1" x14ac:dyDescent="0.25">
      <c r="A41" s="108"/>
      <c r="B41" s="107"/>
      <c r="C41" s="151"/>
      <c r="D41" s="147"/>
      <c r="E41" s="109"/>
      <c r="F41" s="109"/>
      <c r="Q41" s="342" t="s">
        <v>70</v>
      </c>
      <c r="R41" s="342"/>
      <c r="S41" s="342"/>
      <c r="T41" s="342"/>
      <c r="U41" s="342"/>
      <c r="V41" s="342"/>
      <c r="W41" s="344">
        <f>SUM(W37:W40)</f>
        <v>9</v>
      </c>
      <c r="X41" s="344"/>
      <c r="Y41" s="344"/>
      <c r="Z41" s="347">
        <v>1</v>
      </c>
      <c r="AA41" s="344"/>
      <c r="AB41" s="344"/>
      <c r="AC41" s="108"/>
    </row>
    <row r="42" spans="1:29" ht="15" customHeight="1" x14ac:dyDescent="0.25">
      <c r="A42" s="108"/>
      <c r="B42" s="107"/>
      <c r="C42" s="151"/>
      <c r="D42" s="152"/>
      <c r="E42" s="109"/>
      <c r="F42" s="109"/>
      <c r="Q42" s="128"/>
      <c r="R42" s="426"/>
      <c r="S42" s="426"/>
      <c r="T42" s="426"/>
      <c r="U42" s="426"/>
      <c r="V42" s="426"/>
      <c r="W42" s="128"/>
      <c r="X42" s="128"/>
      <c r="Y42" s="128"/>
      <c r="Z42" s="138"/>
      <c r="AA42" s="138"/>
      <c r="AB42" s="138"/>
      <c r="AC42" s="108"/>
    </row>
    <row r="43" spans="1:29" ht="54" x14ac:dyDescent="0.25">
      <c r="A43" s="108"/>
      <c r="B43" s="107"/>
      <c r="C43" s="149"/>
      <c r="D43" s="152" t="s">
        <v>1038</v>
      </c>
      <c r="E43" s="109"/>
      <c r="F43" s="109"/>
      <c r="AC43" s="108"/>
    </row>
    <row r="44" spans="1:29" ht="18" x14ac:dyDescent="0.25">
      <c r="A44" s="108"/>
      <c r="B44" s="107"/>
      <c r="C44" s="149"/>
      <c r="D44" s="133"/>
      <c r="E44" s="109"/>
      <c r="F44" s="109"/>
      <c r="AC44" s="108"/>
    </row>
    <row r="45" spans="1:29" ht="18" x14ac:dyDescent="0.25">
      <c r="A45" s="108"/>
      <c r="B45" s="107"/>
      <c r="C45" s="149"/>
      <c r="D45" s="133"/>
      <c r="E45" s="109"/>
      <c r="F45" s="109"/>
      <c r="AC45" s="108"/>
    </row>
    <row r="46" spans="1:29" ht="18" x14ac:dyDescent="0.25">
      <c r="A46" s="108"/>
      <c r="B46" s="107"/>
      <c r="C46" s="149"/>
      <c r="D46" s="133"/>
      <c r="E46" s="109"/>
      <c r="F46" s="109"/>
      <c r="AC46" s="108"/>
    </row>
    <row r="47" spans="1:29" ht="18" x14ac:dyDescent="0.25">
      <c r="A47" s="108"/>
      <c r="B47" s="107"/>
      <c r="C47" s="149"/>
      <c r="D47" s="133"/>
      <c r="E47" s="109"/>
      <c r="F47" s="109"/>
      <c r="AC47" s="108"/>
    </row>
    <row r="48" spans="1:29" ht="18" x14ac:dyDescent="0.25">
      <c r="A48" s="108"/>
      <c r="B48" s="107"/>
      <c r="C48" s="148"/>
      <c r="D48" s="147"/>
      <c r="E48" s="109"/>
      <c r="F48" s="109"/>
      <c r="AC48" s="108"/>
    </row>
    <row r="49" spans="1:29" ht="36" x14ac:dyDescent="0.25">
      <c r="A49" s="108"/>
      <c r="B49" s="107"/>
      <c r="C49" s="146" t="s">
        <v>1034</v>
      </c>
      <c r="D49" s="153"/>
      <c r="E49" s="109"/>
      <c r="F49" s="109"/>
      <c r="AC49" s="108"/>
    </row>
    <row r="50" spans="1:29" x14ac:dyDescent="0.25">
      <c r="A50" s="108"/>
      <c r="B50" s="107"/>
      <c r="C50" s="108"/>
      <c r="D50" s="108"/>
      <c r="E50" s="109"/>
      <c r="F50" s="109"/>
      <c r="AC50" s="108"/>
    </row>
    <row r="51" spans="1:29" x14ac:dyDescent="0.25">
      <c r="A51" s="108"/>
      <c r="B51" s="107"/>
      <c r="C51" s="108"/>
      <c r="D51" s="108"/>
      <c r="E51" s="108"/>
      <c r="F51" s="108"/>
      <c r="G51"/>
      <c r="H51"/>
      <c r="I51"/>
      <c r="J51"/>
      <c r="K51"/>
      <c r="L51"/>
      <c r="M51"/>
      <c r="N51"/>
      <c r="O51"/>
      <c r="P51"/>
      <c r="AC51" s="108"/>
    </row>
    <row r="52" spans="1:29" x14ac:dyDescent="0.25">
      <c r="A52" s="108"/>
      <c r="B52" s="107"/>
      <c r="C52" s="108"/>
      <c r="D52" s="108"/>
      <c r="E52" s="109"/>
      <c r="F52" s="109"/>
      <c r="G52" s="109"/>
      <c r="H52" s="109"/>
      <c r="I52" s="109"/>
      <c r="J52" s="109"/>
      <c r="K52" s="109"/>
      <c r="L52" s="109"/>
      <c r="M52" s="109"/>
      <c r="N52" s="109"/>
      <c r="O52" s="113"/>
      <c r="P52" s="113"/>
      <c r="AC52" s="108"/>
    </row>
    <row r="53" spans="1:29" x14ac:dyDescent="0.25">
      <c r="A53" s="108"/>
      <c r="B53" s="107"/>
      <c r="C53" s="108"/>
      <c r="D53" s="108"/>
      <c r="E53" s="109"/>
      <c r="F53" s="109"/>
      <c r="G53" s="109"/>
      <c r="H53" s="109"/>
      <c r="I53" s="109"/>
      <c r="J53" s="109"/>
      <c r="K53" s="109"/>
      <c r="L53" s="109"/>
      <c r="M53" s="109"/>
      <c r="N53" s="109"/>
      <c r="O53" s="113"/>
      <c r="P53" s="113"/>
      <c r="AC53" s="108"/>
    </row>
    <row r="54" spans="1:29" x14ac:dyDescent="0.25">
      <c r="A54" s="108"/>
      <c r="B54" s="107"/>
      <c r="C54" s="108"/>
      <c r="D54" s="108"/>
      <c r="E54" s="109"/>
      <c r="F54" s="109"/>
      <c r="G54" s="109"/>
      <c r="H54" s="109"/>
      <c r="I54" s="109"/>
      <c r="J54" s="109"/>
      <c r="K54" s="109"/>
      <c r="L54" s="109"/>
      <c r="M54" s="109"/>
      <c r="N54" s="109"/>
      <c r="O54" s="113"/>
      <c r="P54" s="113"/>
      <c r="AC54" s="108"/>
    </row>
    <row r="55" spans="1:29" x14ac:dyDescent="0.25">
      <c r="A55" s="108"/>
      <c r="B55" s="107"/>
      <c r="C55" s="108"/>
      <c r="D55" s="108"/>
      <c r="E55" s="109"/>
      <c r="F55" s="109"/>
      <c r="G55" s="109"/>
      <c r="H55" s="109"/>
      <c r="I55" s="109"/>
      <c r="J55" s="109"/>
      <c r="K55" s="109"/>
      <c r="L55" s="109"/>
      <c r="M55" s="109"/>
      <c r="N55" s="109"/>
      <c r="O55" s="113"/>
      <c r="P55" s="113"/>
      <c r="AC55" s="108"/>
    </row>
    <row r="56" spans="1:29" x14ac:dyDescent="0.25">
      <c r="A56" s="108"/>
      <c r="B56" s="107"/>
      <c r="C56" s="108"/>
      <c r="D56" s="108"/>
      <c r="E56" s="109"/>
      <c r="F56" s="109"/>
      <c r="G56" s="109"/>
      <c r="H56" s="109"/>
      <c r="I56" s="109"/>
      <c r="J56" s="109"/>
      <c r="K56" s="109"/>
      <c r="L56" s="109"/>
      <c r="M56" s="109"/>
      <c r="N56" s="109"/>
      <c r="O56" s="113"/>
      <c r="P56" s="113"/>
      <c r="AC56" s="108"/>
    </row>
    <row r="57" spans="1:29" x14ac:dyDescent="0.25">
      <c r="A57" s="108"/>
      <c r="B57" s="107"/>
      <c r="C57" s="108"/>
      <c r="D57" s="108"/>
      <c r="E57" s="109"/>
      <c r="F57" s="109"/>
      <c r="G57" s="109"/>
      <c r="H57" s="109"/>
      <c r="I57" s="109"/>
      <c r="J57" s="109"/>
      <c r="K57" s="109"/>
      <c r="L57" s="109"/>
      <c r="M57" s="109"/>
      <c r="N57" s="109"/>
      <c r="O57" s="113"/>
      <c r="P57" s="113"/>
      <c r="AC57" s="108"/>
    </row>
    <row r="58" spans="1:29" x14ac:dyDescent="0.25">
      <c r="A58" s="108"/>
      <c r="B58" s="107"/>
      <c r="C58" s="108"/>
      <c r="D58" s="108"/>
      <c r="E58" s="109"/>
      <c r="F58" s="109"/>
      <c r="G58" s="109"/>
      <c r="H58" s="109"/>
      <c r="I58" s="109"/>
      <c r="J58" s="109"/>
      <c r="K58" s="109"/>
      <c r="L58" s="109"/>
      <c r="M58" s="109"/>
      <c r="N58" s="109"/>
      <c r="O58" s="113"/>
      <c r="P58" s="113"/>
      <c r="AC58" s="108"/>
    </row>
    <row r="59" spans="1:29" x14ac:dyDescent="0.25">
      <c r="A59" s="108"/>
      <c r="B59" s="107"/>
      <c r="C59" s="108"/>
      <c r="D59" s="108"/>
      <c r="E59" s="109"/>
      <c r="F59" s="109"/>
      <c r="G59" s="109"/>
      <c r="H59" s="109"/>
      <c r="I59" s="109"/>
      <c r="J59" s="109"/>
      <c r="K59" s="109"/>
      <c r="L59" s="109"/>
      <c r="M59" s="109"/>
      <c r="N59" s="109"/>
      <c r="O59" s="113"/>
      <c r="P59" s="113"/>
      <c r="Y59" s="108"/>
      <c r="Z59" s="108"/>
      <c r="AA59" s="108"/>
      <c r="AB59" s="108"/>
      <c r="AC59" s="108"/>
    </row>
    <row r="60" spans="1:29" x14ac:dyDescent="0.25">
      <c r="A60" s="108"/>
      <c r="B60" s="107"/>
      <c r="C60" s="108"/>
      <c r="D60" s="108"/>
      <c r="E60" s="109"/>
      <c r="F60" s="109"/>
      <c r="G60" s="109"/>
      <c r="H60" s="109"/>
      <c r="I60" s="109"/>
      <c r="J60" s="109"/>
      <c r="K60" s="109"/>
      <c r="L60" s="109"/>
      <c r="M60" s="109"/>
      <c r="N60" s="109"/>
      <c r="O60" s="113"/>
      <c r="P60" s="113"/>
      <c r="Y60" s="108"/>
      <c r="Z60" s="108"/>
      <c r="AA60" s="108"/>
      <c r="AB60" s="108"/>
      <c r="AC60" s="108"/>
    </row>
    <row r="61" spans="1:29" x14ac:dyDescent="0.25">
      <c r="A61" s="108"/>
      <c r="B61" s="107"/>
      <c r="C61" s="108"/>
      <c r="D61" s="108"/>
      <c r="E61" s="109"/>
      <c r="F61" s="109"/>
      <c r="G61" s="109"/>
      <c r="H61" s="109"/>
      <c r="I61" s="109"/>
      <c r="J61" s="109"/>
      <c r="K61" s="109"/>
      <c r="L61" s="109"/>
      <c r="M61" s="109"/>
      <c r="N61" s="109"/>
      <c r="O61" s="113"/>
      <c r="P61" s="113"/>
      <c r="Y61" s="108"/>
      <c r="Z61" s="108"/>
      <c r="AA61" s="108"/>
      <c r="AB61" s="108"/>
      <c r="AC61" s="108"/>
    </row>
    <row r="62" spans="1:29"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row>
    <row r="63" spans="1:29"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row>
    <row r="64" spans="1:29"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row>
    <row r="65" spans="1:29"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row>
    <row r="66" spans="1:29"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row>
    <row r="67" spans="1:29"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row>
    <row r="68" spans="1:29"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row>
    <row r="69" spans="1:29"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row>
    <row r="70" spans="1:29"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row>
    <row r="71" spans="1:29"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row>
    <row r="72" spans="1:29"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row>
    <row r="73" spans="1:29"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row>
    <row r="74" spans="1:29"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row>
    <row r="75" spans="1:29"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row>
    <row r="76" spans="1:29" x14ac:dyDescent="0.25">
      <c r="A76" s="108"/>
      <c r="B76" s="107"/>
      <c r="C76" s="108"/>
      <c r="D76" s="108"/>
      <c r="E76" s="109"/>
      <c r="F76" s="109"/>
      <c r="G76" s="109"/>
      <c r="H76" s="109"/>
      <c r="I76" s="109"/>
      <c r="J76" s="109"/>
      <c r="K76" s="109"/>
      <c r="L76" s="109"/>
      <c r="M76" s="109"/>
      <c r="N76" s="109"/>
      <c r="O76" s="113"/>
      <c r="P76" s="113"/>
      <c r="Q76" s="108"/>
      <c r="R76" s="108"/>
      <c r="S76" s="108"/>
      <c r="T76" s="108"/>
      <c r="U76" s="108"/>
      <c r="V76" s="108"/>
      <c r="W76" s="108"/>
      <c r="X76" s="108"/>
      <c r="Y76" s="108"/>
      <c r="Z76" s="108"/>
      <c r="AA76" s="108"/>
      <c r="AB76" s="108"/>
      <c r="AC76" s="108"/>
    </row>
    <row r="77" spans="1:29" x14ac:dyDescent="0.25">
      <c r="A77" s="108"/>
      <c r="B77" s="107"/>
      <c r="C77" s="108"/>
      <c r="D77" s="108"/>
      <c r="E77" s="109"/>
      <c r="F77" s="109"/>
      <c r="G77" s="109"/>
      <c r="H77" s="109"/>
      <c r="I77" s="109"/>
      <c r="J77" s="109"/>
      <c r="K77" s="109"/>
      <c r="L77" s="109"/>
      <c r="M77" s="109"/>
      <c r="N77" s="109"/>
      <c r="O77" s="113"/>
      <c r="P77" s="113"/>
      <c r="Q77" s="108"/>
      <c r="R77" s="108"/>
      <c r="S77" s="108"/>
      <c r="T77" s="108"/>
      <c r="U77" s="108"/>
      <c r="V77" s="108"/>
      <c r="W77" s="108"/>
      <c r="X77" s="108"/>
      <c r="Y77" s="108"/>
      <c r="Z77" s="108"/>
      <c r="AA77" s="108"/>
      <c r="AB77" s="108"/>
      <c r="AC77" s="108"/>
    </row>
    <row r="78" spans="1:29" x14ac:dyDescent="0.25">
      <c r="A78" s="108"/>
      <c r="B78" s="107"/>
      <c r="C78" s="108"/>
      <c r="D78" s="108"/>
      <c r="E78" s="109"/>
      <c r="F78" s="109"/>
      <c r="G78" s="109"/>
      <c r="H78" s="109"/>
      <c r="I78" s="109"/>
      <c r="J78" s="109"/>
      <c r="K78" s="109"/>
      <c r="L78" s="109"/>
      <c r="M78" s="109"/>
      <c r="N78" s="109"/>
      <c r="O78" s="113"/>
      <c r="P78" s="113"/>
      <c r="Q78" s="108"/>
      <c r="R78" s="108"/>
      <c r="S78" s="108"/>
      <c r="T78" s="108"/>
      <c r="U78" s="108"/>
      <c r="V78" s="108"/>
      <c r="W78" s="108"/>
      <c r="X78" s="108"/>
      <c r="Y78" s="108"/>
      <c r="Z78" s="108"/>
      <c r="AA78" s="108"/>
      <c r="AB78" s="108"/>
      <c r="AC78" s="108"/>
    </row>
    <row r="79" spans="1:29" x14ac:dyDescent="0.25">
      <c r="A79" s="108"/>
      <c r="B79" s="107"/>
      <c r="C79" s="108"/>
      <c r="D79" s="108"/>
      <c r="E79" s="109"/>
      <c r="F79" s="109"/>
      <c r="G79" s="109"/>
      <c r="H79" s="109"/>
      <c r="I79" s="109"/>
      <c r="J79" s="109"/>
      <c r="K79" s="109"/>
      <c r="L79" s="109"/>
      <c r="M79" s="109"/>
      <c r="N79" s="109"/>
      <c r="O79" s="113"/>
      <c r="P79" s="113"/>
      <c r="Q79" s="108"/>
      <c r="R79" s="108"/>
      <c r="S79" s="108"/>
      <c r="T79" s="108"/>
      <c r="U79" s="108"/>
      <c r="V79" s="108"/>
      <c r="W79" s="108"/>
      <c r="X79" s="108"/>
      <c r="Y79" s="108"/>
      <c r="Z79" s="108"/>
      <c r="AA79" s="108"/>
      <c r="AB79" s="108"/>
      <c r="AC79" s="108"/>
    </row>
    <row r="80" spans="1:29" x14ac:dyDescent="0.25">
      <c r="A80" s="108"/>
      <c r="P80" s="113"/>
      <c r="Q80" s="108"/>
      <c r="R80" s="108"/>
      <c r="S80" s="108"/>
      <c r="T80" s="108"/>
      <c r="U80" s="108"/>
      <c r="V80" s="108"/>
      <c r="W80" s="108"/>
      <c r="X80" s="108"/>
      <c r="Y80" s="108"/>
      <c r="Z80" s="108"/>
      <c r="AA80" s="108"/>
      <c r="AB80" s="108"/>
      <c r="AC80" s="108"/>
    </row>
    <row r="81" spans="1:29" x14ac:dyDescent="0.25">
      <c r="A81" s="108"/>
      <c r="P81" s="113"/>
      <c r="Q81" s="108"/>
      <c r="R81" s="108"/>
      <c r="S81" s="108"/>
      <c r="T81" s="108"/>
      <c r="U81" s="108"/>
      <c r="V81" s="108"/>
      <c r="W81" s="108"/>
      <c r="X81" s="108"/>
      <c r="Y81" s="108"/>
      <c r="Z81" s="108"/>
      <c r="AA81" s="108"/>
      <c r="AB81" s="108"/>
      <c r="AC81" s="108"/>
    </row>
    <row r="82" spans="1:29" x14ac:dyDescent="0.25">
      <c r="P82" s="113"/>
      <c r="Q82" s="108"/>
      <c r="R82" s="108"/>
      <c r="S82" s="108"/>
      <c r="T82" s="108"/>
      <c r="U82" s="108"/>
      <c r="V82" s="108"/>
      <c r="W82" s="108"/>
      <c r="X82" s="108"/>
      <c r="Y82" s="108"/>
      <c r="Z82" s="108"/>
      <c r="AA82" s="108"/>
      <c r="AB82" s="108"/>
      <c r="AC82" s="108"/>
    </row>
    <row r="83" spans="1:29" x14ac:dyDescent="0.25">
      <c r="B83"/>
      <c r="E83"/>
      <c r="F83"/>
      <c r="G83"/>
      <c r="H83"/>
      <c r="I83"/>
      <c r="J83"/>
      <c r="K83"/>
      <c r="L83"/>
      <c r="M83"/>
      <c r="N83"/>
      <c r="O83"/>
      <c r="P83" s="113"/>
      <c r="Q83" s="108"/>
      <c r="R83" s="108"/>
      <c r="S83" s="108"/>
      <c r="T83" s="108"/>
      <c r="U83" s="108"/>
      <c r="V83" s="108"/>
      <c r="W83" s="108"/>
      <c r="X83" s="108"/>
      <c r="Y83" s="108"/>
      <c r="Z83" s="108"/>
      <c r="AA83" s="108"/>
      <c r="AB83" s="108"/>
      <c r="AC83" s="108"/>
    </row>
    <row r="84" spans="1:29" x14ac:dyDescent="0.25">
      <c r="B84"/>
      <c r="E84"/>
      <c r="F84"/>
      <c r="G84"/>
      <c r="H84"/>
      <c r="I84"/>
      <c r="J84"/>
      <c r="K84"/>
      <c r="L84"/>
      <c r="M84"/>
      <c r="N84"/>
      <c r="O84"/>
      <c r="P84" s="113"/>
      <c r="Q84" s="108"/>
      <c r="R84" s="108"/>
      <c r="S84" s="108"/>
      <c r="T84" s="108"/>
      <c r="U84" s="108"/>
      <c r="V84" s="108"/>
      <c r="W84" s="108"/>
      <c r="X84" s="108"/>
      <c r="Y84" s="108"/>
      <c r="Z84" s="108"/>
      <c r="AA84" s="108"/>
      <c r="AB84" s="108"/>
      <c r="AC84" s="108"/>
    </row>
    <row r="85" spans="1:29" x14ac:dyDescent="0.25">
      <c r="B85"/>
      <c r="E85"/>
      <c r="F85"/>
      <c r="G85"/>
      <c r="H85"/>
      <c r="I85"/>
      <c r="J85"/>
      <c r="K85"/>
      <c r="L85"/>
      <c r="M85"/>
      <c r="N85"/>
      <c r="O85"/>
      <c r="P85" s="113"/>
      <c r="Q85" s="108"/>
      <c r="R85" s="108"/>
      <c r="S85" s="108"/>
      <c r="T85" s="108"/>
      <c r="U85" s="108"/>
      <c r="V85" s="108"/>
      <c r="W85" s="108"/>
      <c r="X85" s="108"/>
      <c r="Y85" s="108"/>
      <c r="Z85" s="108"/>
      <c r="AA85" s="108"/>
      <c r="AB85" s="108"/>
      <c r="AC85" s="108"/>
    </row>
    <row r="86" spans="1:29" x14ac:dyDescent="0.25">
      <c r="B86"/>
      <c r="E86"/>
      <c r="F86"/>
      <c r="G86"/>
      <c r="H86"/>
      <c r="I86"/>
      <c r="J86"/>
      <c r="K86"/>
      <c r="L86"/>
      <c r="M86"/>
      <c r="N86"/>
      <c r="O86"/>
      <c r="P86" s="113"/>
      <c r="Q86" s="108"/>
      <c r="R86" s="108"/>
      <c r="S86" s="108"/>
      <c r="T86" s="108"/>
      <c r="U86" s="108"/>
      <c r="V86" s="108"/>
      <c r="W86" s="108"/>
      <c r="X86" s="108"/>
      <c r="Y86" s="108"/>
      <c r="Z86" s="108"/>
      <c r="AA86" s="108"/>
      <c r="AB86" s="108"/>
      <c r="AC86" s="108"/>
    </row>
    <row r="87" spans="1:29" x14ac:dyDescent="0.25">
      <c r="B87"/>
      <c r="E87"/>
      <c r="F87"/>
      <c r="G87"/>
      <c r="H87"/>
      <c r="I87"/>
      <c r="J87"/>
      <c r="K87"/>
      <c r="L87"/>
      <c r="M87"/>
      <c r="N87"/>
      <c r="O87"/>
      <c r="P87" s="113"/>
      <c r="Q87" s="108"/>
      <c r="R87" s="108"/>
      <c r="S87" s="108"/>
      <c r="T87" s="108"/>
      <c r="U87" s="108"/>
      <c r="V87" s="108"/>
      <c r="W87" s="108"/>
      <c r="X87" s="108"/>
      <c r="Y87" s="108"/>
      <c r="Z87" s="108"/>
      <c r="AA87" s="108"/>
      <c r="AB87" s="108"/>
      <c r="AC87" s="108"/>
    </row>
    <row r="88" spans="1:29" x14ac:dyDescent="0.25">
      <c r="P88" s="113"/>
      <c r="Q88" s="108"/>
      <c r="R88" s="108"/>
      <c r="S88" s="108"/>
      <c r="T88" s="108"/>
      <c r="U88" s="108"/>
      <c r="V88" s="108"/>
      <c r="W88" s="108"/>
      <c r="X88" s="108"/>
      <c r="Y88" s="108"/>
      <c r="Z88" s="108"/>
      <c r="AA88" s="108"/>
      <c r="AB88" s="108"/>
      <c r="AC88" s="108"/>
    </row>
    <row r="89" spans="1:29" x14ac:dyDescent="0.25">
      <c r="P89" s="113"/>
      <c r="AC89" s="108"/>
    </row>
  </sheetData>
  <mergeCells count="99">
    <mergeCell ref="Z4:AC4"/>
    <mergeCell ref="Q3:AC3"/>
    <mergeCell ref="B9:B10"/>
    <mergeCell ref="B14:B17"/>
    <mergeCell ref="B18:B19"/>
    <mergeCell ref="R13:V13"/>
    <mergeCell ref="Q16:X16"/>
    <mergeCell ref="R14:V14"/>
    <mergeCell ref="C9:D9"/>
    <mergeCell ref="R9:V9"/>
    <mergeCell ref="C10:D10"/>
    <mergeCell ref="R10:V10"/>
    <mergeCell ref="R12:V12"/>
    <mergeCell ref="R11:V11"/>
    <mergeCell ref="B3:O3"/>
    <mergeCell ref="B4:C8"/>
    <mergeCell ref="B20:B21"/>
    <mergeCell ref="C22:D22"/>
    <mergeCell ref="B12:B13"/>
    <mergeCell ref="C12:D12"/>
    <mergeCell ref="C11:D11"/>
    <mergeCell ref="C13:D13"/>
    <mergeCell ref="C15:D15"/>
    <mergeCell ref="C14:D14"/>
    <mergeCell ref="Q41:V41"/>
    <mergeCell ref="W41:Y41"/>
    <mergeCell ref="Z41:AB41"/>
    <mergeCell ref="R42:V42"/>
    <mergeCell ref="B23:B25"/>
    <mergeCell ref="C24:D24"/>
    <mergeCell ref="C25:D25"/>
    <mergeCell ref="C26:D26"/>
    <mergeCell ref="C23:D23"/>
    <mergeCell ref="Q38:V38"/>
    <mergeCell ref="W38:Y38"/>
    <mergeCell ref="Z38:AB38"/>
    <mergeCell ref="C39:C40"/>
    <mergeCell ref="D39:D40"/>
    <mergeCell ref="Q39:V39"/>
    <mergeCell ref="W39:Y39"/>
    <mergeCell ref="Z39:AB39"/>
    <mergeCell ref="Q40:V40"/>
    <mergeCell ref="W40:Y40"/>
    <mergeCell ref="Z40:AB40"/>
    <mergeCell ref="Q37:V37"/>
    <mergeCell ref="W37:Y37"/>
    <mergeCell ref="Z37:AB37"/>
    <mergeCell ref="Q32:V32"/>
    <mergeCell ref="W32:Y32"/>
    <mergeCell ref="Z32:AB32"/>
    <mergeCell ref="Q33:V33"/>
    <mergeCell ref="W33:Y33"/>
    <mergeCell ref="Z33:AB33"/>
    <mergeCell ref="Q35:V35"/>
    <mergeCell ref="W35:AB35"/>
    <mergeCell ref="Q36:V36"/>
    <mergeCell ref="W36:Y36"/>
    <mergeCell ref="Z36:AB36"/>
    <mergeCell ref="Q30:V30"/>
    <mergeCell ref="W30:Y30"/>
    <mergeCell ref="Z30:AB30"/>
    <mergeCell ref="Q31:V31"/>
    <mergeCell ref="W31:Y31"/>
    <mergeCell ref="Z31:AB31"/>
    <mergeCell ref="Q29:V29"/>
    <mergeCell ref="W29:Y29"/>
    <mergeCell ref="Z29:AB29"/>
    <mergeCell ref="C16:D16"/>
    <mergeCell ref="W17:Y17"/>
    <mergeCell ref="Z17:AB17"/>
    <mergeCell ref="C17:D17"/>
    <mergeCell ref="C18:D18"/>
    <mergeCell ref="C19:D19"/>
    <mergeCell ref="C20:D20"/>
    <mergeCell ref="C21:D21"/>
    <mergeCell ref="Q27:V27"/>
    <mergeCell ref="W27:AB27"/>
    <mergeCell ref="Q28:V28"/>
    <mergeCell ref="W28:Y28"/>
    <mergeCell ref="Z28:AB28"/>
    <mergeCell ref="D4:D8"/>
    <mergeCell ref="E4:J4"/>
    <mergeCell ref="K4:N4"/>
    <mergeCell ref="O4:O8"/>
    <mergeCell ref="Q4:V5"/>
    <mergeCell ref="R8:V8"/>
    <mergeCell ref="W4:Y4"/>
    <mergeCell ref="E5:F6"/>
    <mergeCell ref="G5:H6"/>
    <mergeCell ref="I5:J6"/>
    <mergeCell ref="E7:F7"/>
    <mergeCell ref="G7:H7"/>
    <mergeCell ref="I7:J7"/>
    <mergeCell ref="K5:L6"/>
    <mergeCell ref="M5:N6"/>
    <mergeCell ref="R7:V7"/>
    <mergeCell ref="R6:V6"/>
    <mergeCell ref="K7:L7"/>
    <mergeCell ref="M7:N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7"/>
  <sheetViews>
    <sheetView topLeftCell="B1" zoomScale="77" zoomScaleNormal="77" workbookViewId="0">
      <selection activeCell="I8" sqref="I8:I11"/>
    </sheetView>
  </sheetViews>
  <sheetFormatPr baseColWidth="10" defaultRowHeight="15" x14ac:dyDescent="0.25"/>
  <cols>
    <col min="1" max="1" width="2" customWidth="1"/>
    <col min="2" max="2" width="4.85546875" customWidth="1"/>
    <col min="3" max="3" width="72.85546875" customWidth="1"/>
    <col min="4" max="5" width="7.7109375" customWidth="1"/>
    <col min="6" max="6" width="10" customWidth="1"/>
    <col min="7" max="9" width="7.7109375" customWidth="1"/>
    <col min="10" max="10" width="2.5703125" customWidth="1"/>
    <col min="11" max="11" width="22.7109375" customWidth="1"/>
    <col min="12" max="12" width="7.42578125" customWidth="1"/>
    <col min="13" max="13" width="7.7109375" customWidth="1"/>
    <col min="14" max="15" width="7.140625" customWidth="1"/>
    <col min="16" max="16" width="3.85546875" customWidth="1"/>
    <col min="17" max="17" width="20.85546875" customWidth="1"/>
    <col min="18" max="21" width="7.7109375" customWidth="1"/>
  </cols>
  <sheetData>
    <row r="2" spans="2:21" ht="15" customHeight="1" x14ac:dyDescent="0.25">
      <c r="B2" s="557" t="s">
        <v>57</v>
      </c>
      <c r="C2" s="557"/>
      <c r="D2" s="557"/>
      <c r="E2" s="557"/>
      <c r="F2" s="557"/>
      <c r="G2" s="557"/>
      <c r="H2" s="557"/>
      <c r="I2" s="557"/>
      <c r="L2" s="543" t="s">
        <v>62</v>
      </c>
      <c r="M2" s="544"/>
      <c r="N2" s="544"/>
      <c r="O2" s="544"/>
      <c r="R2" s="543" t="s">
        <v>71</v>
      </c>
      <c r="S2" s="544"/>
      <c r="T2" s="544"/>
      <c r="U2" s="544"/>
    </row>
    <row r="3" spans="2:21" ht="15" customHeight="1" x14ac:dyDescent="0.25">
      <c r="B3" s="557"/>
      <c r="C3" s="557"/>
      <c r="D3" s="557"/>
      <c r="E3" s="557"/>
      <c r="F3" s="557"/>
      <c r="G3" s="557"/>
      <c r="H3" s="557"/>
      <c r="I3" s="557"/>
      <c r="K3" s="5" t="s">
        <v>63</v>
      </c>
      <c r="L3" s="545" t="s">
        <v>64</v>
      </c>
      <c r="M3" s="546"/>
      <c r="N3" s="545" t="s">
        <v>65</v>
      </c>
      <c r="O3" s="546"/>
      <c r="Q3" s="5" t="s">
        <v>63</v>
      </c>
      <c r="R3" s="545" t="s">
        <v>64</v>
      </c>
      <c r="S3" s="546"/>
      <c r="T3" s="545" t="s">
        <v>65</v>
      </c>
      <c r="U3" s="546"/>
    </row>
    <row r="4" spans="2:21" ht="16.5" customHeight="1" x14ac:dyDescent="0.25">
      <c r="B4" s="557"/>
      <c r="C4" s="557"/>
      <c r="D4" s="557"/>
      <c r="E4" s="557"/>
      <c r="F4" s="557"/>
      <c r="G4" s="557"/>
      <c r="H4" s="557"/>
      <c r="I4" s="557"/>
      <c r="K4" s="8" t="s">
        <v>66</v>
      </c>
      <c r="L4" s="551">
        <v>0</v>
      </c>
      <c r="M4" s="552"/>
      <c r="N4" s="564">
        <f>L4/L8</f>
        <v>0</v>
      </c>
      <c r="O4" s="565"/>
      <c r="Q4" s="8" t="s">
        <v>66</v>
      </c>
      <c r="R4" s="551">
        <v>1</v>
      </c>
      <c r="S4" s="552"/>
      <c r="T4" s="553">
        <f>R4/R8</f>
        <v>0.2</v>
      </c>
      <c r="U4" s="553"/>
    </row>
    <row r="5" spans="2:21" ht="15.75" customHeight="1" x14ac:dyDescent="0.25">
      <c r="B5" s="539" t="s">
        <v>60</v>
      </c>
      <c r="C5" s="540"/>
      <c r="D5" s="530" t="s">
        <v>58</v>
      </c>
      <c r="E5" s="531"/>
      <c r="F5" s="532"/>
      <c r="G5" s="530" t="s">
        <v>59</v>
      </c>
      <c r="H5" s="531"/>
      <c r="I5" s="532"/>
      <c r="K5" s="9" t="s">
        <v>67</v>
      </c>
      <c r="L5" s="554">
        <v>1</v>
      </c>
      <c r="M5" s="555"/>
      <c r="N5" s="558">
        <f>L5/L8</f>
        <v>0.2</v>
      </c>
      <c r="O5" s="559"/>
      <c r="Q5" s="9" t="s">
        <v>67</v>
      </c>
      <c r="R5" s="554">
        <v>2</v>
      </c>
      <c r="S5" s="555"/>
      <c r="T5" s="556">
        <f>R5/R8</f>
        <v>0.4</v>
      </c>
      <c r="U5" s="556"/>
    </row>
    <row r="6" spans="2:21" ht="18" customHeight="1" x14ac:dyDescent="0.25">
      <c r="B6" s="541"/>
      <c r="C6" s="542"/>
      <c r="D6" s="533"/>
      <c r="E6" s="534"/>
      <c r="F6" s="535"/>
      <c r="G6" s="533"/>
      <c r="H6" s="534"/>
      <c r="I6" s="535"/>
      <c r="K6" s="10" t="s">
        <v>68</v>
      </c>
      <c r="L6" s="560">
        <v>0</v>
      </c>
      <c r="M6" s="561"/>
      <c r="N6" s="562">
        <f>L6/L8</f>
        <v>0</v>
      </c>
      <c r="O6" s="563"/>
      <c r="Q6" s="10" t="s">
        <v>68</v>
      </c>
      <c r="R6" s="515">
        <v>2</v>
      </c>
      <c r="S6" s="516"/>
      <c r="T6" s="517">
        <f>R6/R8</f>
        <v>0.4</v>
      </c>
      <c r="U6" s="517"/>
    </row>
    <row r="7" spans="2:21" ht="15" customHeight="1" x14ac:dyDescent="0.25">
      <c r="B7" s="524"/>
      <c r="C7" s="525"/>
      <c r="D7" s="547" t="s">
        <v>82</v>
      </c>
      <c r="E7" s="547" t="s">
        <v>83</v>
      </c>
      <c r="F7" s="217" t="s">
        <v>397</v>
      </c>
      <c r="G7" s="522" t="s">
        <v>4</v>
      </c>
      <c r="H7" s="522"/>
      <c r="I7" s="522"/>
      <c r="K7" s="11" t="s">
        <v>69</v>
      </c>
      <c r="L7" s="518">
        <v>4</v>
      </c>
      <c r="M7" s="519"/>
      <c r="N7" s="549">
        <f>L7/L8</f>
        <v>0.8</v>
      </c>
      <c r="O7" s="550"/>
      <c r="Q7" s="11" t="s">
        <v>69</v>
      </c>
      <c r="R7" s="518">
        <v>0</v>
      </c>
      <c r="S7" s="519"/>
      <c r="T7" s="520">
        <f>R7/R8</f>
        <v>0</v>
      </c>
      <c r="U7" s="520"/>
    </row>
    <row r="8" spans="2:21" ht="15" customHeight="1" x14ac:dyDescent="0.25">
      <c r="B8" s="526"/>
      <c r="C8" s="527"/>
      <c r="D8" s="547"/>
      <c r="E8" s="547"/>
      <c r="F8" s="548"/>
      <c r="G8" s="547" t="s">
        <v>398</v>
      </c>
      <c r="H8" s="536" t="s">
        <v>2</v>
      </c>
      <c r="I8" s="536" t="s">
        <v>11</v>
      </c>
      <c r="K8" s="12" t="s">
        <v>70</v>
      </c>
      <c r="L8" s="511">
        <f>SUM(L4:M7)</f>
        <v>5</v>
      </c>
      <c r="M8" s="512"/>
      <c r="N8" s="513">
        <f>SUM(N4:O7)</f>
        <v>1</v>
      </c>
      <c r="O8" s="514"/>
      <c r="Q8" s="12" t="s">
        <v>70</v>
      </c>
      <c r="R8" s="511">
        <f>SUM(R4:S7)</f>
        <v>5</v>
      </c>
      <c r="S8" s="512"/>
      <c r="T8" s="513">
        <f>SUM(T4:U7)</f>
        <v>1</v>
      </c>
      <c r="U8" s="514"/>
    </row>
    <row r="9" spans="2:21" ht="15" customHeight="1" x14ac:dyDescent="0.25">
      <c r="B9" s="526"/>
      <c r="C9" s="527"/>
      <c r="D9" s="547"/>
      <c r="E9" s="547"/>
      <c r="F9" s="548"/>
      <c r="G9" s="547"/>
      <c r="H9" s="537"/>
      <c r="I9" s="537"/>
    </row>
    <row r="10" spans="2:21" ht="15" customHeight="1" x14ac:dyDescent="0.25">
      <c r="B10" s="526"/>
      <c r="C10" s="527"/>
      <c r="D10" s="547"/>
      <c r="E10" s="547"/>
      <c r="F10" s="548"/>
      <c r="G10" s="547"/>
      <c r="H10" s="537"/>
      <c r="I10" s="537"/>
    </row>
    <row r="11" spans="2:21" ht="15" customHeight="1" x14ac:dyDescent="0.25">
      <c r="B11" s="528"/>
      <c r="C11" s="529"/>
      <c r="D11" s="547"/>
      <c r="E11" s="547"/>
      <c r="F11" s="218"/>
      <c r="G11" s="547"/>
      <c r="H11" s="538"/>
      <c r="I11" s="538"/>
    </row>
    <row r="12" spans="2:21" ht="18.75" customHeight="1" x14ac:dyDescent="0.25">
      <c r="B12" s="6">
        <v>1</v>
      </c>
      <c r="C12" s="1" t="s">
        <v>277</v>
      </c>
      <c r="D12" s="7">
        <v>3</v>
      </c>
      <c r="E12" s="7">
        <v>5</v>
      </c>
      <c r="F12" s="14">
        <f>D12*E12</f>
        <v>15</v>
      </c>
      <c r="G12" s="7">
        <v>2</v>
      </c>
      <c r="H12" s="7">
        <v>4</v>
      </c>
      <c r="I12" s="16">
        <f>G12*H12</f>
        <v>8</v>
      </c>
    </row>
    <row r="13" spans="2:21" ht="31.5" customHeight="1" x14ac:dyDescent="0.25">
      <c r="B13" s="13">
        <v>2</v>
      </c>
      <c r="C13" s="2" t="s">
        <v>278</v>
      </c>
      <c r="D13" s="7">
        <v>3</v>
      </c>
      <c r="E13" s="7">
        <v>4</v>
      </c>
      <c r="F13" s="14">
        <f>D13*E13</f>
        <v>12</v>
      </c>
      <c r="G13" s="7">
        <v>2</v>
      </c>
      <c r="H13" s="7">
        <v>3</v>
      </c>
      <c r="I13" s="15">
        <f>G13*H13</f>
        <v>6</v>
      </c>
    </row>
    <row r="14" spans="2:21" x14ac:dyDescent="0.25">
      <c r="B14" s="13">
        <v>3</v>
      </c>
      <c r="C14" s="4" t="s">
        <v>279</v>
      </c>
      <c r="D14" s="7">
        <v>3</v>
      </c>
      <c r="E14" s="7">
        <v>5</v>
      </c>
      <c r="F14" s="14">
        <f>D14*E14</f>
        <v>15</v>
      </c>
      <c r="G14" s="7">
        <v>2</v>
      </c>
      <c r="H14" s="7">
        <v>4</v>
      </c>
      <c r="I14" s="16">
        <f>G14*H14</f>
        <v>8</v>
      </c>
    </row>
    <row r="15" spans="2:21" x14ac:dyDescent="0.25">
      <c r="B15" s="13">
        <v>4</v>
      </c>
      <c r="C15" s="2" t="s">
        <v>280</v>
      </c>
      <c r="D15" s="7">
        <v>2</v>
      </c>
      <c r="E15" s="7">
        <v>3</v>
      </c>
      <c r="F15" s="15">
        <f>D15*E15</f>
        <v>6</v>
      </c>
      <c r="G15" s="7">
        <v>2</v>
      </c>
      <c r="H15" s="7">
        <v>2</v>
      </c>
      <c r="I15" s="17">
        <f>G15*H15</f>
        <v>4</v>
      </c>
    </row>
    <row r="16" spans="2:21" ht="15" customHeight="1" x14ac:dyDescent="0.25">
      <c r="B16" s="13">
        <v>5</v>
      </c>
      <c r="C16" s="3" t="s">
        <v>276</v>
      </c>
      <c r="D16" s="7">
        <v>4</v>
      </c>
      <c r="E16" s="7">
        <v>4</v>
      </c>
      <c r="F16" s="14">
        <f>D16*E16</f>
        <v>16</v>
      </c>
      <c r="G16" s="7">
        <v>3</v>
      </c>
      <c r="H16" s="7">
        <v>2</v>
      </c>
      <c r="I16" s="15">
        <f>G16*H16</f>
        <v>6</v>
      </c>
    </row>
    <row r="17" spans="2:12" ht="32.25" customHeight="1" x14ac:dyDescent="0.25">
      <c r="B17" s="33"/>
      <c r="C17" s="4" t="s">
        <v>275</v>
      </c>
      <c r="D17" s="33"/>
      <c r="E17" s="33"/>
      <c r="F17" s="34">
        <f>SUM(F12:F16)</f>
        <v>64</v>
      </c>
      <c r="G17" s="33"/>
      <c r="H17" s="33"/>
      <c r="I17" s="34">
        <f>SUM(I12:I16)</f>
        <v>32</v>
      </c>
    </row>
    <row r="19" spans="2:12" x14ac:dyDescent="0.25">
      <c r="C19" s="18"/>
      <c r="D19" s="523" t="s">
        <v>61</v>
      </c>
      <c r="E19" s="523"/>
      <c r="F19" s="523"/>
      <c r="G19" s="521">
        <f>(F17-I17)/F17</f>
        <v>0.5</v>
      </c>
      <c r="H19" s="521"/>
      <c r="I19" s="521"/>
    </row>
    <row r="20" spans="2:12" x14ac:dyDescent="0.25">
      <c r="L20" s="18"/>
    </row>
    <row r="21" spans="2:12" ht="22.5" customHeight="1" x14ac:dyDescent="0.25">
      <c r="K21" s="18"/>
    </row>
    <row r="29" spans="2:12" ht="25.5" customHeight="1" x14ac:dyDescent="0.25"/>
    <row r="30" spans="2:12" ht="15" customHeight="1" x14ac:dyDescent="0.25"/>
    <row r="31" spans="2:12" ht="13.5" customHeight="1" x14ac:dyDescent="0.25"/>
    <row r="32" spans="2:12" ht="15" customHeight="1" x14ac:dyDescent="0.25"/>
    <row r="33" spans="3:3" ht="15" customHeight="1" x14ac:dyDescent="0.25"/>
    <row r="35" spans="3:3" ht="24" customHeight="1" x14ac:dyDescent="0.25"/>
    <row r="41" spans="3:3" ht="67.5" customHeight="1" x14ac:dyDescent="0.25">
      <c r="C41" s="509"/>
    </row>
    <row r="42" spans="3:3" x14ac:dyDescent="0.25">
      <c r="C42" s="510"/>
    </row>
    <row r="43" spans="3:3" x14ac:dyDescent="0.25">
      <c r="C43" s="25"/>
    </row>
    <row r="44" spans="3:3" x14ac:dyDescent="0.25">
      <c r="C44" s="25"/>
    </row>
    <row r="45" spans="3:3" x14ac:dyDescent="0.25">
      <c r="C45" s="25"/>
    </row>
    <row r="46" spans="3:3" x14ac:dyDescent="0.25">
      <c r="C46" s="25"/>
    </row>
    <row r="47" spans="3:3" x14ac:dyDescent="0.25">
      <c r="C47" s="25"/>
    </row>
  </sheetData>
  <mergeCells count="41">
    <mergeCell ref="B2:I4"/>
    <mergeCell ref="L5:M5"/>
    <mergeCell ref="N5:O5"/>
    <mergeCell ref="L6:M6"/>
    <mergeCell ref="N6:O6"/>
    <mergeCell ref="L2:O2"/>
    <mergeCell ref="L3:M3"/>
    <mergeCell ref="N3:O3"/>
    <mergeCell ref="L4:M4"/>
    <mergeCell ref="N4:O4"/>
    <mergeCell ref="R2:U2"/>
    <mergeCell ref="R3:S3"/>
    <mergeCell ref="T3:U3"/>
    <mergeCell ref="D7:D11"/>
    <mergeCell ref="E7:E11"/>
    <mergeCell ref="F7:F11"/>
    <mergeCell ref="G8:G11"/>
    <mergeCell ref="H8:H11"/>
    <mergeCell ref="L7:M7"/>
    <mergeCell ref="N7:O7"/>
    <mergeCell ref="L8:M8"/>
    <mergeCell ref="N8:O8"/>
    <mergeCell ref="R4:S4"/>
    <mergeCell ref="T4:U4"/>
    <mergeCell ref="R5:S5"/>
    <mergeCell ref="T5:U5"/>
    <mergeCell ref="C41:C42"/>
    <mergeCell ref="R8:S8"/>
    <mergeCell ref="T8:U8"/>
    <mergeCell ref="R6:S6"/>
    <mergeCell ref="T6:U6"/>
    <mergeCell ref="R7:S7"/>
    <mergeCell ref="T7:U7"/>
    <mergeCell ref="G19:I19"/>
    <mergeCell ref="G7:I7"/>
    <mergeCell ref="D19:F19"/>
    <mergeCell ref="B7:C11"/>
    <mergeCell ref="D5:F6"/>
    <mergeCell ref="I8:I11"/>
    <mergeCell ref="G5:I6"/>
    <mergeCell ref="B5:C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B1:P11"/>
  <sheetViews>
    <sheetView zoomScale="80" zoomScaleNormal="80" workbookViewId="0">
      <selection activeCell="L34" sqref="L34"/>
    </sheetView>
  </sheetViews>
  <sheetFormatPr baseColWidth="10" defaultRowHeight="15" x14ac:dyDescent="0.25"/>
  <cols>
    <col min="1" max="1" width="5" customWidth="1"/>
    <col min="10" max="10" width="21.28515625" customWidth="1"/>
    <col min="11" max="11" width="22.85546875" customWidth="1"/>
    <col min="12" max="12" width="26.5703125" customWidth="1"/>
  </cols>
  <sheetData>
    <row r="1" spans="2:16" x14ac:dyDescent="0.25">
      <c r="B1" s="267" t="s">
        <v>914</v>
      </c>
      <c r="C1" s="268"/>
      <c r="D1" s="268"/>
      <c r="E1" s="268"/>
      <c r="F1" s="268"/>
      <c r="G1" s="268"/>
      <c r="H1" s="268"/>
      <c r="I1" s="268"/>
      <c r="J1" s="268"/>
      <c r="K1" s="268"/>
      <c r="L1" s="268"/>
      <c r="M1" s="268"/>
      <c r="N1" s="268"/>
      <c r="O1" s="268"/>
      <c r="P1" s="269"/>
    </row>
    <row r="2" spans="2:16" ht="15.75" thickBot="1" x14ac:dyDescent="0.3">
      <c r="B2" s="270"/>
      <c r="C2" s="271"/>
      <c r="D2" s="271"/>
      <c r="E2" s="271"/>
      <c r="F2" s="271"/>
      <c r="G2" s="271"/>
      <c r="H2" s="271"/>
      <c r="I2" s="271"/>
      <c r="J2" s="271"/>
      <c r="K2" s="271"/>
      <c r="L2" s="271"/>
      <c r="M2" s="271"/>
      <c r="N2" s="271"/>
      <c r="O2" s="271"/>
      <c r="P2" s="272"/>
    </row>
    <row r="6" spans="2:16" ht="36" customHeight="1" x14ac:dyDescent="0.25">
      <c r="J6" s="274" t="s">
        <v>1099</v>
      </c>
      <c r="K6" s="273" t="s">
        <v>1098</v>
      </c>
      <c r="L6" s="273"/>
    </row>
    <row r="7" spans="2:16" x14ac:dyDescent="0.25">
      <c r="J7" s="274"/>
      <c r="K7" s="273"/>
      <c r="L7" s="273"/>
    </row>
    <row r="8" spans="2:16" ht="30" x14ac:dyDescent="0.25">
      <c r="J8" s="274"/>
      <c r="K8" s="160" t="s">
        <v>1096</v>
      </c>
      <c r="L8" s="160" t="s">
        <v>1097</v>
      </c>
    </row>
    <row r="9" spans="2:16" x14ac:dyDescent="0.25">
      <c r="J9" s="30" t="s">
        <v>1093</v>
      </c>
      <c r="K9" s="31">
        <v>0</v>
      </c>
      <c r="L9" s="31">
        <v>0</v>
      </c>
    </row>
    <row r="10" spans="2:16" x14ac:dyDescent="0.25">
      <c r="J10" s="30" t="s">
        <v>1095</v>
      </c>
      <c r="K10" s="31">
        <v>1</v>
      </c>
      <c r="L10" s="31">
        <v>1</v>
      </c>
    </row>
    <row r="11" spans="2:16" x14ac:dyDescent="0.25">
      <c r="J11" s="30" t="s">
        <v>1106</v>
      </c>
      <c r="K11" s="31">
        <v>2</v>
      </c>
      <c r="L11" s="31">
        <v>2</v>
      </c>
    </row>
  </sheetData>
  <mergeCells count="3">
    <mergeCell ref="B1:P2"/>
    <mergeCell ref="K6:L7"/>
    <mergeCell ref="J6:J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83"/>
  <sheetViews>
    <sheetView showGridLines="0" topLeftCell="P7" zoomScale="71" zoomScaleNormal="71" workbookViewId="0">
      <selection activeCell="AG15" sqref="AG15"/>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2.5703125" style="113" customWidth="1"/>
    <col min="17" max="17" width="2.28515625" style="113" customWidth="1"/>
    <col min="18" max="18" width="4.140625" customWidth="1"/>
    <col min="28" max="29" width="11.42578125" customWidth="1"/>
    <col min="30" max="30" width="10.85546875" style="108" customWidth="1"/>
    <col min="31" max="32" width="11.42578125" style="108"/>
    <col min="33" max="33" width="24.5703125" customWidth="1"/>
    <col min="34" max="34" width="39.5703125" customWidth="1"/>
  </cols>
  <sheetData>
    <row r="1" spans="1:45" ht="8.25" customHeight="1" x14ac:dyDescent="0.25"/>
    <row r="2" spans="1:45" ht="15" customHeight="1" x14ac:dyDescent="0.25">
      <c r="A2" s="108"/>
      <c r="B2" s="107"/>
      <c r="C2" s="37"/>
      <c r="D2" s="108"/>
      <c r="E2" s="109"/>
      <c r="F2" s="109"/>
      <c r="G2" s="109"/>
      <c r="H2" s="109"/>
      <c r="I2" s="109"/>
      <c r="J2" s="109"/>
      <c r="K2" s="109"/>
      <c r="L2" s="109"/>
      <c r="M2" s="109"/>
      <c r="N2" s="109"/>
      <c r="O2" s="113"/>
      <c r="R2" s="108"/>
      <c r="S2" s="108"/>
      <c r="T2" s="108"/>
      <c r="U2" s="108"/>
      <c r="V2" s="108"/>
      <c r="W2" s="108"/>
      <c r="X2" s="108"/>
      <c r="Y2" s="108"/>
      <c r="Z2" s="108"/>
      <c r="AA2" s="108"/>
      <c r="AB2" s="108"/>
      <c r="AC2" s="108"/>
      <c r="AG2" s="108"/>
    </row>
    <row r="3" spans="1:45" ht="44.25" customHeight="1" x14ac:dyDescent="0.25">
      <c r="A3" s="108"/>
      <c r="B3" s="276" t="s">
        <v>603</v>
      </c>
      <c r="C3" s="276"/>
      <c r="D3" s="276"/>
      <c r="E3" s="276"/>
      <c r="F3" s="276"/>
      <c r="G3" s="276"/>
      <c r="H3" s="276"/>
      <c r="I3" s="276"/>
      <c r="J3" s="276"/>
      <c r="K3" s="276"/>
      <c r="L3" s="276"/>
      <c r="M3" s="276"/>
      <c r="N3" s="276"/>
      <c r="O3" s="276"/>
      <c r="P3" s="114"/>
      <c r="Q3" s="114"/>
      <c r="R3" s="351" t="s">
        <v>529</v>
      </c>
      <c r="S3" s="352"/>
      <c r="T3" s="352"/>
      <c r="U3" s="352"/>
      <c r="V3" s="352"/>
      <c r="W3" s="352"/>
      <c r="X3" s="352"/>
      <c r="Y3" s="352"/>
      <c r="Z3" s="352"/>
      <c r="AA3" s="352"/>
      <c r="AB3" s="352"/>
      <c r="AC3" s="352"/>
      <c r="AD3" s="352"/>
      <c r="AF3" s="276" t="s">
        <v>920</v>
      </c>
      <c r="AG3" s="276"/>
      <c r="AH3" s="276"/>
      <c r="AI3" s="276"/>
      <c r="AJ3" s="276"/>
      <c r="AK3" s="276"/>
      <c r="AL3" s="276"/>
      <c r="AM3" s="276"/>
      <c r="AN3" s="276"/>
      <c r="AO3" s="276"/>
      <c r="AP3" s="276"/>
      <c r="AQ3" s="276"/>
      <c r="AR3" s="276"/>
      <c r="AS3" s="276"/>
    </row>
    <row r="4" spans="1:45" ht="37.5" customHeight="1" x14ac:dyDescent="0.25">
      <c r="A4" s="108"/>
      <c r="B4" s="277" t="s">
        <v>3</v>
      </c>
      <c r="C4" s="277"/>
      <c r="D4" s="278" t="s">
        <v>393</v>
      </c>
      <c r="E4" s="279" t="s">
        <v>396</v>
      </c>
      <c r="F4" s="280"/>
      <c r="G4" s="280"/>
      <c r="H4" s="280"/>
      <c r="I4" s="280"/>
      <c r="J4" s="280"/>
      <c r="K4" s="281" t="s">
        <v>395</v>
      </c>
      <c r="L4" s="282"/>
      <c r="M4" s="282"/>
      <c r="N4" s="283"/>
      <c r="O4" s="285" t="s">
        <v>394</v>
      </c>
      <c r="P4" s="115"/>
      <c r="Q4" s="115"/>
      <c r="R4" s="310" t="s">
        <v>530</v>
      </c>
      <c r="S4" s="310"/>
      <c r="T4" s="310"/>
      <c r="U4" s="310"/>
      <c r="V4" s="310"/>
      <c r="W4" s="310"/>
      <c r="X4" s="309" t="s">
        <v>531</v>
      </c>
      <c r="Y4" s="309"/>
      <c r="Z4" s="309"/>
      <c r="AA4" s="350" t="s">
        <v>59</v>
      </c>
      <c r="AB4" s="350"/>
      <c r="AC4" s="350"/>
      <c r="AD4" s="350"/>
      <c r="AF4" s="277" t="s">
        <v>3</v>
      </c>
      <c r="AG4" s="277"/>
      <c r="AH4" s="278" t="s">
        <v>393</v>
      </c>
      <c r="AI4" s="279" t="s">
        <v>396</v>
      </c>
      <c r="AJ4" s="280"/>
      <c r="AK4" s="280"/>
      <c r="AL4" s="280"/>
      <c r="AM4" s="280"/>
      <c r="AN4" s="280"/>
      <c r="AO4" s="281" t="s">
        <v>395</v>
      </c>
      <c r="AP4" s="282"/>
      <c r="AQ4" s="282"/>
      <c r="AR4" s="283"/>
      <c r="AS4" s="284" t="s">
        <v>394</v>
      </c>
    </row>
    <row r="5" spans="1:45"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115"/>
      <c r="R5" s="310"/>
      <c r="S5" s="310"/>
      <c r="T5" s="310"/>
      <c r="U5" s="310"/>
      <c r="V5" s="310"/>
      <c r="W5" s="310"/>
      <c r="X5" s="43" t="s">
        <v>82</v>
      </c>
      <c r="Y5" s="43" t="s">
        <v>83</v>
      </c>
      <c r="Z5" s="45" t="s">
        <v>375</v>
      </c>
      <c r="AA5" s="41" t="s">
        <v>82</v>
      </c>
      <c r="AB5" s="41" t="s">
        <v>83</v>
      </c>
      <c r="AC5" s="26" t="s">
        <v>383</v>
      </c>
      <c r="AD5" s="26" t="s">
        <v>1100</v>
      </c>
      <c r="AF5" s="277"/>
      <c r="AG5" s="277"/>
      <c r="AH5" s="278"/>
      <c r="AI5" s="287" t="s">
        <v>520</v>
      </c>
      <c r="AJ5" s="288"/>
      <c r="AK5" s="291" t="s">
        <v>521</v>
      </c>
      <c r="AL5" s="288"/>
      <c r="AM5" s="291" t="s">
        <v>522</v>
      </c>
      <c r="AN5" s="288"/>
      <c r="AO5" s="293" t="s">
        <v>523</v>
      </c>
      <c r="AP5" s="294"/>
      <c r="AQ5" s="293" t="s">
        <v>524</v>
      </c>
      <c r="AR5" s="294"/>
      <c r="AS5" s="285"/>
    </row>
    <row r="6" spans="1:45" ht="39.950000000000003" customHeight="1" x14ac:dyDescent="0.25">
      <c r="A6" s="108"/>
      <c r="B6" s="277"/>
      <c r="C6" s="277"/>
      <c r="D6" s="278"/>
      <c r="E6" s="303"/>
      <c r="F6" s="304"/>
      <c r="G6" s="312"/>
      <c r="H6" s="304"/>
      <c r="I6" s="312"/>
      <c r="J6" s="304"/>
      <c r="K6" s="315"/>
      <c r="L6" s="316"/>
      <c r="M6" s="315"/>
      <c r="N6" s="316"/>
      <c r="O6" s="285"/>
      <c r="P6" s="115"/>
      <c r="Q6" s="115"/>
      <c r="R6" s="31">
        <v>1</v>
      </c>
      <c r="S6" s="306" t="s">
        <v>528</v>
      </c>
      <c r="T6" s="306"/>
      <c r="U6" s="306"/>
      <c r="V6" s="306"/>
      <c r="W6" s="306"/>
      <c r="X6" s="31">
        <v>1</v>
      </c>
      <c r="Y6" s="31">
        <v>3</v>
      </c>
      <c r="Z6" s="46" t="s">
        <v>1104</v>
      </c>
      <c r="AA6" s="31">
        <v>1</v>
      </c>
      <c r="AB6" s="31">
        <v>3</v>
      </c>
      <c r="AC6" s="46" t="s">
        <v>1104</v>
      </c>
      <c r="AD6" s="31" t="s">
        <v>1102</v>
      </c>
      <c r="AF6" s="277"/>
      <c r="AG6" s="277"/>
      <c r="AH6" s="278"/>
      <c r="AI6" s="289"/>
      <c r="AJ6" s="290"/>
      <c r="AK6" s="292"/>
      <c r="AL6" s="290"/>
      <c r="AM6" s="292"/>
      <c r="AN6" s="290"/>
      <c r="AO6" s="295"/>
      <c r="AP6" s="296"/>
      <c r="AQ6" s="295"/>
      <c r="AR6" s="296"/>
      <c r="AS6" s="285"/>
    </row>
    <row r="7" spans="1:45" ht="31.5" customHeight="1" x14ac:dyDescent="0.25">
      <c r="A7" s="108"/>
      <c r="B7" s="277"/>
      <c r="C7" s="277"/>
      <c r="D7" s="278"/>
      <c r="E7" s="297" t="s">
        <v>525</v>
      </c>
      <c r="F7" s="298"/>
      <c r="G7" s="297" t="s">
        <v>525</v>
      </c>
      <c r="H7" s="298"/>
      <c r="I7" s="297" t="s">
        <v>526</v>
      </c>
      <c r="J7" s="298"/>
      <c r="K7" s="297" t="s">
        <v>525</v>
      </c>
      <c r="L7" s="298"/>
      <c r="M7" s="297" t="s">
        <v>527</v>
      </c>
      <c r="N7" s="298"/>
      <c r="O7" s="285"/>
      <c r="P7" s="115"/>
      <c r="Q7" s="115"/>
      <c r="R7" s="31">
        <v>2</v>
      </c>
      <c r="S7" s="306" t="s">
        <v>1052</v>
      </c>
      <c r="T7" s="306"/>
      <c r="U7" s="306"/>
      <c r="V7" s="306"/>
      <c r="W7" s="306"/>
      <c r="X7" s="31">
        <v>2</v>
      </c>
      <c r="Y7" s="31">
        <v>4</v>
      </c>
      <c r="Z7" s="135" t="s">
        <v>626</v>
      </c>
      <c r="AA7" s="31">
        <v>1</v>
      </c>
      <c r="AB7" s="31">
        <v>4</v>
      </c>
      <c r="AC7" s="135" t="s">
        <v>626</v>
      </c>
      <c r="AD7" s="31" t="s">
        <v>1102</v>
      </c>
      <c r="AF7" s="277"/>
      <c r="AG7" s="277"/>
      <c r="AH7" s="278"/>
      <c r="AI7" s="297" t="s">
        <v>525</v>
      </c>
      <c r="AJ7" s="298"/>
      <c r="AK7" s="297" t="s">
        <v>525</v>
      </c>
      <c r="AL7" s="298"/>
      <c r="AM7" s="297" t="s">
        <v>526</v>
      </c>
      <c r="AN7" s="298"/>
      <c r="AO7" s="297" t="s">
        <v>525</v>
      </c>
      <c r="AP7" s="298"/>
      <c r="AQ7" s="297" t="s">
        <v>527</v>
      </c>
      <c r="AR7" s="298"/>
      <c r="AS7" s="285"/>
    </row>
    <row r="8" spans="1:45" ht="32.25" customHeight="1" thickBot="1" x14ac:dyDescent="0.3">
      <c r="A8" s="108"/>
      <c r="B8" s="317"/>
      <c r="C8" s="317"/>
      <c r="D8" s="318"/>
      <c r="E8" s="38" t="s">
        <v>515</v>
      </c>
      <c r="F8" s="39" t="s">
        <v>83</v>
      </c>
      <c r="G8" s="39" t="s">
        <v>82</v>
      </c>
      <c r="H8" s="39" t="s">
        <v>83</v>
      </c>
      <c r="I8" s="39" t="s">
        <v>82</v>
      </c>
      <c r="J8" s="39" t="s">
        <v>83</v>
      </c>
      <c r="K8" s="39" t="s">
        <v>82</v>
      </c>
      <c r="L8" s="39" t="s">
        <v>83</v>
      </c>
      <c r="M8" s="39" t="s">
        <v>82</v>
      </c>
      <c r="N8" s="39" t="s">
        <v>83</v>
      </c>
      <c r="O8" s="285"/>
      <c r="P8" s="115"/>
      <c r="Q8" s="115"/>
      <c r="R8" s="31">
        <v>3</v>
      </c>
      <c r="S8" s="306" t="s">
        <v>1123</v>
      </c>
      <c r="T8" s="306"/>
      <c r="U8" s="306"/>
      <c r="V8" s="306"/>
      <c r="W8" s="306"/>
      <c r="X8" s="31">
        <v>2</v>
      </c>
      <c r="Y8" s="31">
        <v>3</v>
      </c>
      <c r="Z8" s="46" t="s">
        <v>1104</v>
      </c>
      <c r="AA8" s="31">
        <v>1</v>
      </c>
      <c r="AB8" s="31">
        <v>3</v>
      </c>
      <c r="AC8" s="46" t="s">
        <v>1104</v>
      </c>
      <c r="AD8" s="31" t="s">
        <v>1102</v>
      </c>
      <c r="AF8" s="277"/>
      <c r="AG8" s="277"/>
      <c r="AH8" s="278"/>
      <c r="AI8" s="38" t="s">
        <v>515</v>
      </c>
      <c r="AJ8" s="39" t="s">
        <v>83</v>
      </c>
      <c r="AK8" s="39" t="s">
        <v>82</v>
      </c>
      <c r="AL8" s="39" t="s">
        <v>83</v>
      </c>
      <c r="AM8" s="39" t="s">
        <v>82</v>
      </c>
      <c r="AN8" s="39" t="s">
        <v>83</v>
      </c>
      <c r="AO8" s="39" t="s">
        <v>82</v>
      </c>
      <c r="AP8" s="39" t="s">
        <v>83</v>
      </c>
      <c r="AQ8" s="39" t="s">
        <v>82</v>
      </c>
      <c r="AR8" s="39" t="s">
        <v>83</v>
      </c>
      <c r="AS8" s="286"/>
    </row>
    <row r="9" spans="1:45" ht="74.25" customHeight="1" x14ac:dyDescent="0.25">
      <c r="A9" s="108"/>
      <c r="B9" s="193"/>
      <c r="C9" s="299" t="s">
        <v>1053</v>
      </c>
      <c r="D9" s="299"/>
      <c r="E9" s="158">
        <v>10</v>
      </c>
      <c r="F9" s="158"/>
      <c r="G9" s="158">
        <v>10</v>
      </c>
      <c r="H9" s="158"/>
      <c r="I9" s="158">
        <v>20</v>
      </c>
      <c r="J9" s="158"/>
      <c r="K9" s="158">
        <v>15</v>
      </c>
      <c r="L9" s="158"/>
      <c r="M9" s="158">
        <v>20</v>
      </c>
      <c r="N9" s="40"/>
      <c r="O9" s="44">
        <f t="shared" ref="O9:O17" si="0">SUM(E9:M9)</f>
        <v>75</v>
      </c>
      <c r="P9" s="116"/>
      <c r="Q9" s="116"/>
      <c r="R9" s="31">
        <v>4</v>
      </c>
      <c r="S9" s="306" t="s">
        <v>1124</v>
      </c>
      <c r="T9" s="306"/>
      <c r="U9" s="306"/>
      <c r="V9" s="306"/>
      <c r="W9" s="306"/>
      <c r="X9" s="31">
        <v>3</v>
      </c>
      <c r="Y9" s="31">
        <v>3</v>
      </c>
      <c r="Z9" s="135" t="s">
        <v>626</v>
      </c>
      <c r="AA9" s="31">
        <v>1</v>
      </c>
      <c r="AB9" s="31">
        <v>3</v>
      </c>
      <c r="AC9" s="46" t="s">
        <v>1104</v>
      </c>
      <c r="AD9" s="31" t="s">
        <v>1102</v>
      </c>
      <c r="AF9" s="194">
        <v>1</v>
      </c>
      <c r="AG9" s="566" t="s">
        <v>528</v>
      </c>
      <c r="AH9" s="566"/>
      <c r="AI9" s="40">
        <v>10</v>
      </c>
      <c r="AJ9" s="40"/>
      <c r="AK9" s="40">
        <v>10</v>
      </c>
      <c r="AL9" s="40"/>
      <c r="AM9" s="40">
        <v>20</v>
      </c>
      <c r="AN9" s="40"/>
      <c r="AO9" s="40">
        <v>15</v>
      </c>
      <c r="AP9" s="40"/>
      <c r="AQ9" s="40">
        <v>20</v>
      </c>
      <c r="AR9" s="40"/>
      <c r="AS9" s="44">
        <f t="shared" ref="AS9:AS13" si="1">SUM(AI9:AR9)</f>
        <v>75</v>
      </c>
    </row>
    <row r="10" spans="1:45" ht="42.75" customHeight="1" x14ac:dyDescent="0.25">
      <c r="A10" s="108"/>
      <c r="B10" s="329">
        <v>2</v>
      </c>
      <c r="C10" s="333" t="s">
        <v>1050</v>
      </c>
      <c r="D10" s="333"/>
      <c r="E10" s="159">
        <v>15</v>
      </c>
      <c r="F10" s="42"/>
      <c r="G10" s="42">
        <v>15</v>
      </c>
      <c r="H10" s="42"/>
      <c r="I10" s="42">
        <v>25</v>
      </c>
      <c r="J10" s="42"/>
      <c r="K10" s="42">
        <v>15</v>
      </c>
      <c r="L10" s="42"/>
      <c r="M10" s="42">
        <v>20</v>
      </c>
      <c r="N10" s="42"/>
      <c r="O10" s="44">
        <f t="shared" si="0"/>
        <v>90</v>
      </c>
      <c r="P10" s="116"/>
      <c r="Q10" s="116"/>
      <c r="R10" s="31">
        <v>5</v>
      </c>
      <c r="S10" s="306" t="s">
        <v>532</v>
      </c>
      <c r="T10" s="306"/>
      <c r="U10" s="306"/>
      <c r="V10" s="306"/>
      <c r="W10" s="306"/>
      <c r="X10" s="31">
        <v>3</v>
      </c>
      <c r="Y10" s="31">
        <v>3</v>
      </c>
      <c r="Z10" s="135" t="s">
        <v>626</v>
      </c>
      <c r="AA10" s="31">
        <v>1</v>
      </c>
      <c r="AB10" s="31">
        <v>3</v>
      </c>
      <c r="AC10" s="46" t="s">
        <v>1104</v>
      </c>
      <c r="AD10" s="31" t="s">
        <v>1102</v>
      </c>
      <c r="AF10" s="155">
        <v>2</v>
      </c>
      <c r="AG10" s="275" t="s">
        <v>1052</v>
      </c>
      <c r="AH10" s="275"/>
      <c r="AI10" s="40">
        <v>15</v>
      </c>
      <c r="AJ10" s="40"/>
      <c r="AK10" s="40">
        <v>15</v>
      </c>
      <c r="AL10" s="40"/>
      <c r="AM10" s="40">
        <v>20</v>
      </c>
      <c r="AN10" s="40"/>
      <c r="AO10" s="40">
        <v>15</v>
      </c>
      <c r="AP10" s="40"/>
      <c r="AQ10" s="40">
        <v>20</v>
      </c>
      <c r="AR10" s="40"/>
      <c r="AS10" s="44">
        <f t="shared" si="1"/>
        <v>85</v>
      </c>
    </row>
    <row r="11" spans="1:45" ht="42.75" customHeight="1" x14ac:dyDescent="0.25">
      <c r="A11" s="108"/>
      <c r="B11" s="329"/>
      <c r="C11" s="333" t="s">
        <v>1051</v>
      </c>
      <c r="D11" s="333"/>
      <c r="E11" s="159">
        <v>15</v>
      </c>
      <c r="F11" s="42"/>
      <c r="G11" s="42">
        <v>15</v>
      </c>
      <c r="H11" s="42"/>
      <c r="I11" s="42">
        <v>25</v>
      </c>
      <c r="J11" s="42"/>
      <c r="K11" s="42">
        <v>15</v>
      </c>
      <c r="L11" s="42"/>
      <c r="M11" s="42">
        <v>20</v>
      </c>
      <c r="N11" s="42"/>
      <c r="O11" s="44">
        <f t="shared" si="0"/>
        <v>90</v>
      </c>
      <c r="P11" s="116"/>
      <c r="Q11" s="116"/>
      <c r="R11" s="307"/>
      <c r="S11" s="307"/>
      <c r="T11" s="307"/>
      <c r="U11" s="307"/>
      <c r="V11" s="307"/>
      <c r="W11" s="307"/>
      <c r="X11" s="307"/>
      <c r="Y11" s="307"/>
      <c r="Z11" s="138"/>
      <c r="AA11" s="138"/>
      <c r="AB11" s="138"/>
      <c r="AC11" s="138"/>
      <c r="AD11" s="138"/>
      <c r="AF11" s="155">
        <v>3</v>
      </c>
      <c r="AG11" s="275" t="s">
        <v>1123</v>
      </c>
      <c r="AH11" s="275"/>
      <c r="AI11" s="40">
        <v>15</v>
      </c>
      <c r="AJ11" s="40"/>
      <c r="AK11" s="40">
        <v>15</v>
      </c>
      <c r="AL11" s="40"/>
      <c r="AM11" s="40">
        <v>30</v>
      </c>
      <c r="AN11" s="40"/>
      <c r="AO11" s="40">
        <v>15</v>
      </c>
      <c r="AP11" s="40"/>
      <c r="AQ11" s="40">
        <v>20</v>
      </c>
      <c r="AR11" s="40"/>
      <c r="AS11" s="44">
        <f t="shared" si="1"/>
        <v>95</v>
      </c>
    </row>
    <row r="12" spans="1:45" ht="42" customHeight="1" x14ac:dyDescent="0.25">
      <c r="A12" s="108"/>
      <c r="B12" s="329"/>
      <c r="C12" s="333" t="s">
        <v>518</v>
      </c>
      <c r="D12" s="333"/>
      <c r="E12" s="159">
        <v>15</v>
      </c>
      <c r="F12" s="42"/>
      <c r="G12" s="42">
        <v>15</v>
      </c>
      <c r="H12" s="42"/>
      <c r="I12" s="42">
        <v>25</v>
      </c>
      <c r="J12" s="42"/>
      <c r="K12" s="42">
        <v>15</v>
      </c>
      <c r="L12" s="42"/>
      <c r="M12" s="42">
        <v>20</v>
      </c>
      <c r="N12" s="42"/>
      <c r="O12" s="44">
        <f t="shared" si="0"/>
        <v>90</v>
      </c>
      <c r="P12" s="116"/>
      <c r="Q12" s="116"/>
      <c r="R12" s="108"/>
      <c r="S12" s="108"/>
      <c r="T12" s="108"/>
      <c r="U12" s="108"/>
      <c r="V12" s="108"/>
      <c r="W12" s="108"/>
      <c r="X12" s="308"/>
      <c r="Y12" s="308"/>
      <c r="Z12" s="308"/>
      <c r="AA12" s="300"/>
      <c r="AB12" s="300"/>
      <c r="AC12" s="300"/>
      <c r="AF12" s="155">
        <v>4</v>
      </c>
      <c r="AG12" s="275" t="s">
        <v>1124</v>
      </c>
      <c r="AH12" s="275"/>
      <c r="AI12" s="40">
        <v>15</v>
      </c>
      <c r="AJ12" s="40"/>
      <c r="AK12" s="40">
        <v>15</v>
      </c>
      <c r="AL12" s="40"/>
      <c r="AM12" s="40">
        <v>25</v>
      </c>
      <c r="AN12" s="40"/>
      <c r="AO12" s="40">
        <v>15</v>
      </c>
      <c r="AP12" s="40"/>
      <c r="AQ12" s="40">
        <v>25</v>
      </c>
      <c r="AR12" s="40"/>
      <c r="AS12" s="44">
        <f t="shared" si="1"/>
        <v>95</v>
      </c>
    </row>
    <row r="13" spans="1:45" ht="54" customHeight="1" x14ac:dyDescent="0.25">
      <c r="A13" s="108"/>
      <c r="B13" s="119">
        <v>3</v>
      </c>
      <c r="C13" s="299" t="s">
        <v>97</v>
      </c>
      <c r="D13" s="299"/>
      <c r="E13" s="158">
        <v>15</v>
      </c>
      <c r="F13" s="158"/>
      <c r="G13" s="158">
        <v>15</v>
      </c>
      <c r="H13" s="158"/>
      <c r="I13" s="158">
        <v>25</v>
      </c>
      <c r="J13" s="158"/>
      <c r="K13" s="158">
        <v>15</v>
      </c>
      <c r="L13" s="158"/>
      <c r="M13" s="158">
        <v>20</v>
      </c>
      <c r="N13" s="40"/>
      <c r="O13" s="44">
        <f t="shared" si="0"/>
        <v>90</v>
      </c>
      <c r="P13" s="116"/>
      <c r="Q13" s="116"/>
      <c r="R13" s="108"/>
      <c r="S13" s="108"/>
      <c r="T13" s="108"/>
      <c r="U13" s="108"/>
      <c r="V13" s="108"/>
      <c r="W13" s="108"/>
      <c r="X13" s="108"/>
      <c r="Y13" s="108"/>
      <c r="Z13" s="108"/>
      <c r="AA13" s="108"/>
      <c r="AB13" s="108"/>
      <c r="AC13" s="108"/>
      <c r="AF13" s="155">
        <v>5</v>
      </c>
      <c r="AG13" s="275" t="s">
        <v>1077</v>
      </c>
      <c r="AH13" s="275"/>
      <c r="AI13" s="40">
        <v>15</v>
      </c>
      <c r="AJ13" s="40"/>
      <c r="AK13" s="40">
        <v>15</v>
      </c>
      <c r="AL13" s="40"/>
      <c r="AM13" s="40">
        <v>15</v>
      </c>
      <c r="AN13" s="40"/>
      <c r="AO13" s="40">
        <v>15</v>
      </c>
      <c r="AP13" s="40"/>
      <c r="AQ13" s="40">
        <v>20</v>
      </c>
      <c r="AR13" s="40"/>
      <c r="AS13" s="44">
        <f t="shared" si="1"/>
        <v>80</v>
      </c>
    </row>
    <row r="14" spans="1:45" ht="40.5" customHeight="1" x14ac:dyDescent="0.25">
      <c r="A14" s="108"/>
      <c r="B14" s="120">
        <v>5</v>
      </c>
      <c r="C14" s="299" t="s">
        <v>103</v>
      </c>
      <c r="D14" s="299"/>
      <c r="E14" s="158">
        <v>15</v>
      </c>
      <c r="F14" s="158"/>
      <c r="G14" s="158">
        <v>15</v>
      </c>
      <c r="H14" s="158"/>
      <c r="I14" s="158">
        <v>20</v>
      </c>
      <c r="J14" s="158"/>
      <c r="K14" s="158">
        <v>15</v>
      </c>
      <c r="L14" s="158"/>
      <c r="M14" s="158">
        <v>20</v>
      </c>
      <c r="N14" s="40"/>
      <c r="O14" s="44">
        <f t="shared" si="0"/>
        <v>85</v>
      </c>
      <c r="P14" s="116"/>
      <c r="Q14" s="116"/>
      <c r="AG14" s="108"/>
    </row>
    <row r="15" spans="1:45" ht="30" customHeight="1" x14ac:dyDescent="0.25">
      <c r="A15" s="108"/>
      <c r="B15" s="330">
        <v>6</v>
      </c>
      <c r="C15" s="335" t="s">
        <v>516</v>
      </c>
      <c r="D15" s="335"/>
      <c r="E15" s="159">
        <v>15</v>
      </c>
      <c r="F15" s="159"/>
      <c r="G15" s="159">
        <v>15</v>
      </c>
      <c r="H15" s="159"/>
      <c r="I15" s="159">
        <v>20</v>
      </c>
      <c r="J15" s="159"/>
      <c r="K15" s="159">
        <v>15</v>
      </c>
      <c r="L15" s="159"/>
      <c r="M15" s="159">
        <v>20</v>
      </c>
      <c r="N15" s="42"/>
      <c r="O15" s="44">
        <f t="shared" si="0"/>
        <v>85</v>
      </c>
      <c r="P15" s="116"/>
      <c r="Q15" s="116"/>
      <c r="AG15" s="108"/>
    </row>
    <row r="16" spans="1:45" ht="30" customHeight="1" x14ac:dyDescent="0.25">
      <c r="A16" s="108"/>
      <c r="B16" s="331"/>
      <c r="C16" s="299" t="s">
        <v>517</v>
      </c>
      <c r="D16" s="299"/>
      <c r="E16" s="158">
        <v>15</v>
      </c>
      <c r="F16" s="158"/>
      <c r="G16" s="158">
        <v>15</v>
      </c>
      <c r="H16" s="158"/>
      <c r="I16" s="158">
        <v>25</v>
      </c>
      <c r="J16" s="158"/>
      <c r="K16" s="158">
        <v>15</v>
      </c>
      <c r="L16" s="158"/>
      <c r="M16" s="158">
        <v>20</v>
      </c>
      <c r="N16" s="40"/>
      <c r="O16" s="44">
        <f t="shared" si="0"/>
        <v>90</v>
      </c>
      <c r="P16" s="116"/>
      <c r="Q16" s="116"/>
      <c r="AD16" s="121"/>
      <c r="AG16" s="108"/>
    </row>
    <row r="17" spans="1:41" ht="33.75" customHeight="1" x14ac:dyDescent="0.25">
      <c r="A17" s="108"/>
      <c r="B17" s="332"/>
      <c r="C17" s="333" t="s">
        <v>519</v>
      </c>
      <c r="D17" s="333"/>
      <c r="E17" s="159">
        <v>15</v>
      </c>
      <c r="F17" s="159"/>
      <c r="G17" s="159">
        <v>15</v>
      </c>
      <c r="H17" s="159"/>
      <c r="I17" s="159">
        <v>20</v>
      </c>
      <c r="J17" s="159"/>
      <c r="K17" s="159">
        <v>15</v>
      </c>
      <c r="L17" s="159"/>
      <c r="M17" s="159">
        <v>25</v>
      </c>
      <c r="N17" s="42"/>
      <c r="O17" s="44">
        <f t="shared" si="0"/>
        <v>90</v>
      </c>
      <c r="P17" s="116"/>
      <c r="Q17" s="116"/>
      <c r="AG17" s="108"/>
    </row>
    <row r="18" spans="1:41" ht="15" customHeight="1" x14ac:dyDescent="0.25">
      <c r="A18" s="108"/>
      <c r="B18" s="107"/>
      <c r="C18" s="108"/>
      <c r="D18" s="108"/>
      <c r="E18" s="109"/>
      <c r="F18" s="109"/>
      <c r="G18" s="109"/>
      <c r="H18" s="109"/>
      <c r="I18" s="109"/>
      <c r="J18" s="109"/>
      <c r="K18" s="109"/>
      <c r="L18" s="109"/>
      <c r="M18" s="109"/>
      <c r="N18" s="109"/>
      <c r="O18" s="113"/>
      <c r="R18" s="321"/>
      <c r="S18" s="321"/>
      <c r="T18" s="321"/>
      <c r="U18" s="321"/>
      <c r="V18" s="321"/>
      <c r="W18" s="321"/>
      <c r="X18" s="319" t="s">
        <v>915</v>
      </c>
      <c r="Y18" s="319"/>
      <c r="Z18" s="319"/>
      <c r="AA18" s="319"/>
      <c r="AB18" s="319"/>
      <c r="AC18" s="319"/>
      <c r="AG18" s="274" t="s">
        <v>1099</v>
      </c>
      <c r="AH18" s="273" t="s">
        <v>1098</v>
      </c>
      <c r="AI18" s="273"/>
    </row>
    <row r="19" spans="1:41" ht="15" customHeight="1" x14ac:dyDescent="0.25">
      <c r="A19" s="108"/>
      <c r="B19" s="107"/>
      <c r="C19" s="108"/>
      <c r="D19" s="108"/>
      <c r="E19" s="109"/>
      <c r="F19" s="109"/>
      <c r="G19" s="109"/>
      <c r="H19" s="109"/>
      <c r="I19" s="109"/>
      <c r="J19" s="109"/>
      <c r="K19" s="109"/>
      <c r="L19" s="109"/>
      <c r="M19" s="109"/>
      <c r="N19" s="109"/>
      <c r="O19" s="113"/>
      <c r="R19" s="328" t="s">
        <v>63</v>
      </c>
      <c r="S19" s="328"/>
      <c r="T19" s="328"/>
      <c r="U19" s="328"/>
      <c r="V19" s="328"/>
      <c r="W19" s="328"/>
      <c r="X19" s="322" t="s">
        <v>917</v>
      </c>
      <c r="Y19" s="323"/>
      <c r="Z19" s="324"/>
      <c r="AA19" s="325" t="s">
        <v>919</v>
      </c>
      <c r="AB19" s="326"/>
      <c r="AC19" s="327"/>
      <c r="AG19" s="274"/>
      <c r="AH19" s="273"/>
      <c r="AI19" s="273"/>
    </row>
    <row r="20" spans="1:41" ht="15" customHeight="1" x14ac:dyDescent="0.25">
      <c r="A20" s="108"/>
      <c r="B20" s="107"/>
      <c r="C20" s="108"/>
      <c r="D20" s="108"/>
      <c r="E20" s="109"/>
      <c r="F20" s="109"/>
      <c r="G20" s="109"/>
      <c r="H20" s="109"/>
      <c r="I20" s="109"/>
      <c r="J20" s="109"/>
      <c r="K20" s="109"/>
      <c r="L20" s="109"/>
      <c r="M20" s="109"/>
      <c r="N20" s="109"/>
      <c r="O20" s="108"/>
      <c r="P20" s="108"/>
      <c r="Q20" s="108"/>
      <c r="R20" s="345" t="s">
        <v>66</v>
      </c>
      <c r="S20" s="345"/>
      <c r="T20" s="345"/>
      <c r="U20" s="345"/>
      <c r="V20" s="345"/>
      <c r="W20" s="345"/>
      <c r="X20" s="320">
        <v>1</v>
      </c>
      <c r="Y20" s="320"/>
      <c r="Z20" s="320"/>
      <c r="AA20" s="338">
        <f>X20/6</f>
        <v>0.16666666666666666</v>
      </c>
      <c r="AB20" s="338"/>
      <c r="AC20" s="338"/>
      <c r="AG20" s="274"/>
      <c r="AH20" s="160" t="s">
        <v>1096</v>
      </c>
      <c r="AI20" s="160" t="s">
        <v>1097</v>
      </c>
    </row>
    <row r="21" spans="1:41" ht="15" customHeight="1" x14ac:dyDescent="0.25">
      <c r="A21" s="108"/>
      <c r="B21" s="107"/>
      <c r="C21" s="108"/>
      <c r="D21" s="108"/>
      <c r="E21" s="109"/>
      <c r="F21" s="109"/>
      <c r="G21" s="109"/>
      <c r="H21" s="109"/>
      <c r="I21" s="109"/>
      <c r="J21" s="109"/>
      <c r="K21" s="109"/>
      <c r="L21" s="109"/>
      <c r="M21" s="109"/>
      <c r="N21" s="109"/>
      <c r="O21"/>
      <c r="P21" s="108"/>
      <c r="Q21" s="108"/>
      <c r="R21" s="346" t="s">
        <v>67</v>
      </c>
      <c r="S21" s="346"/>
      <c r="T21" s="346"/>
      <c r="U21" s="346"/>
      <c r="V21" s="346"/>
      <c r="W21" s="346"/>
      <c r="X21" s="336">
        <v>2</v>
      </c>
      <c r="Y21" s="336"/>
      <c r="Z21" s="336"/>
      <c r="AA21" s="339">
        <f t="shared" ref="AA21:AA23" si="2">X21/6</f>
        <v>0.33333333333333331</v>
      </c>
      <c r="AB21" s="339"/>
      <c r="AC21" s="339"/>
      <c r="AG21" s="30" t="s">
        <v>1093</v>
      </c>
      <c r="AH21" s="31">
        <v>0</v>
      </c>
      <c r="AI21" s="31">
        <v>0</v>
      </c>
    </row>
    <row r="22" spans="1:41" ht="15" customHeight="1" x14ac:dyDescent="0.25">
      <c r="A22" s="108"/>
      <c r="B22" s="107"/>
      <c r="C22" s="108"/>
      <c r="D22" s="108"/>
      <c r="E22" s="109"/>
      <c r="F22" s="109"/>
      <c r="G22" s="109"/>
      <c r="H22" s="109"/>
      <c r="I22" s="109"/>
      <c r="J22" s="109"/>
      <c r="K22" s="109"/>
      <c r="L22" s="109"/>
      <c r="M22" s="109"/>
      <c r="N22" s="109"/>
      <c r="O22"/>
      <c r="P22" s="108"/>
      <c r="Q22" s="108"/>
      <c r="R22" s="341" t="s">
        <v>68</v>
      </c>
      <c r="S22" s="341"/>
      <c r="T22" s="341"/>
      <c r="U22" s="341"/>
      <c r="V22" s="341"/>
      <c r="W22" s="341"/>
      <c r="X22" s="337">
        <v>3</v>
      </c>
      <c r="Y22" s="337"/>
      <c r="Z22" s="337"/>
      <c r="AA22" s="340">
        <f t="shared" si="2"/>
        <v>0.5</v>
      </c>
      <c r="AB22" s="340"/>
      <c r="AC22" s="340"/>
      <c r="AG22" s="30" t="s">
        <v>1095</v>
      </c>
      <c r="AH22" s="31">
        <v>1</v>
      </c>
      <c r="AI22" s="31">
        <v>1</v>
      </c>
    </row>
    <row r="23" spans="1:41" ht="15" customHeight="1" x14ac:dyDescent="0.25">
      <c r="A23" s="108"/>
      <c r="B23" s="107"/>
      <c r="C23" s="108"/>
      <c r="D23" s="108"/>
      <c r="E23" s="109"/>
      <c r="F23" s="109"/>
      <c r="G23" s="109"/>
      <c r="H23" s="109"/>
      <c r="I23" s="109"/>
      <c r="J23" s="109"/>
      <c r="K23" s="109"/>
      <c r="L23" s="109"/>
      <c r="M23" s="109"/>
      <c r="N23" s="109"/>
      <c r="O23"/>
      <c r="P23" s="108"/>
      <c r="Q23" s="108"/>
      <c r="R23" s="349" t="s">
        <v>69</v>
      </c>
      <c r="S23" s="349"/>
      <c r="T23" s="349"/>
      <c r="U23" s="349"/>
      <c r="V23" s="349"/>
      <c r="W23" s="349"/>
      <c r="X23" s="343">
        <v>0</v>
      </c>
      <c r="Y23" s="343"/>
      <c r="Z23" s="343"/>
      <c r="AA23" s="348">
        <f t="shared" si="2"/>
        <v>0</v>
      </c>
      <c r="AB23" s="348"/>
      <c r="AC23" s="348"/>
      <c r="AG23" s="30" t="s">
        <v>1094</v>
      </c>
      <c r="AH23" s="31">
        <v>2</v>
      </c>
      <c r="AI23" s="31">
        <v>2</v>
      </c>
    </row>
    <row r="24" spans="1:41" ht="15" customHeight="1" x14ac:dyDescent="0.25">
      <c r="A24" s="108"/>
      <c r="B24" s="107"/>
      <c r="C24" s="108"/>
      <c r="D24" s="108"/>
      <c r="E24" s="109"/>
      <c r="F24" s="109"/>
      <c r="G24" s="109"/>
      <c r="H24" s="109"/>
      <c r="I24" s="109"/>
      <c r="J24" s="109"/>
      <c r="K24" s="109"/>
      <c r="L24" s="109"/>
      <c r="M24" s="109"/>
      <c r="N24" s="109"/>
      <c r="O24"/>
      <c r="P24" s="108"/>
      <c r="Q24" s="108"/>
      <c r="R24" s="342" t="s">
        <v>70</v>
      </c>
      <c r="S24" s="342"/>
      <c r="T24" s="342"/>
      <c r="U24" s="342"/>
      <c r="V24" s="342"/>
      <c r="W24" s="342"/>
      <c r="X24" s="344">
        <f>SUM(X20:X23)</f>
        <v>6</v>
      </c>
      <c r="Y24" s="344"/>
      <c r="Z24" s="344"/>
      <c r="AA24" s="347">
        <f>SUM(AA20:AC23)</f>
        <v>1</v>
      </c>
      <c r="AB24" s="344"/>
      <c r="AC24" s="344"/>
    </row>
    <row r="25" spans="1:41" ht="15" customHeight="1" x14ac:dyDescent="0.25">
      <c r="A25" s="108"/>
      <c r="B25" s="107"/>
      <c r="C25" s="108"/>
      <c r="D25" s="108"/>
      <c r="E25" s="109"/>
      <c r="F25" s="109"/>
      <c r="G25" s="109"/>
      <c r="H25" s="109"/>
      <c r="I25" s="109"/>
      <c r="J25" s="109"/>
      <c r="K25" s="109"/>
      <c r="L25" s="109"/>
      <c r="M25" s="109"/>
      <c r="N25" s="109"/>
      <c r="O25"/>
      <c r="P25" s="108"/>
      <c r="Q25" s="108"/>
      <c r="R25" s="108"/>
    </row>
    <row r="26" spans="1:41" ht="15" customHeight="1" x14ac:dyDescent="0.25">
      <c r="A26" s="108"/>
      <c r="B26" s="107"/>
      <c r="C26" s="108"/>
      <c r="D26" s="108"/>
      <c r="E26" s="109"/>
      <c r="F26" s="109"/>
      <c r="G26" s="109"/>
      <c r="H26" s="109"/>
      <c r="I26" s="109"/>
      <c r="J26" s="109"/>
      <c r="K26" s="109"/>
      <c r="L26" s="109"/>
      <c r="M26" s="109"/>
      <c r="N26" s="109"/>
      <c r="O26"/>
      <c r="P26" s="108"/>
      <c r="Q26" s="108"/>
      <c r="R26" s="321"/>
      <c r="S26" s="321"/>
      <c r="T26" s="321"/>
      <c r="U26" s="321"/>
      <c r="V26" s="321"/>
      <c r="W26" s="321"/>
      <c r="X26" s="319" t="s">
        <v>916</v>
      </c>
      <c r="Y26" s="319"/>
      <c r="Z26" s="319"/>
      <c r="AA26" s="319"/>
      <c r="AB26" s="319"/>
      <c r="AC26" s="319"/>
    </row>
    <row r="27" spans="1:41" ht="15" customHeight="1" x14ac:dyDescent="0.25">
      <c r="A27" s="108"/>
      <c r="B27" s="107"/>
      <c r="C27" s="108"/>
      <c r="D27" s="108"/>
      <c r="E27" s="109"/>
      <c r="F27" s="109"/>
      <c r="G27" s="109"/>
      <c r="H27" s="109"/>
      <c r="I27" s="109"/>
      <c r="J27" s="109"/>
      <c r="K27" s="109"/>
      <c r="L27" s="109"/>
      <c r="M27" s="109"/>
      <c r="N27" s="109"/>
      <c r="O27"/>
      <c r="P27" s="108"/>
      <c r="Q27" s="108"/>
      <c r="R27" s="328" t="s">
        <v>63</v>
      </c>
      <c r="S27" s="328"/>
      <c r="T27" s="328"/>
      <c r="U27" s="328"/>
      <c r="V27" s="328"/>
      <c r="W27" s="328"/>
      <c r="X27" s="328" t="s">
        <v>917</v>
      </c>
      <c r="Y27" s="328"/>
      <c r="Z27" s="328"/>
      <c r="AA27" s="356" t="s">
        <v>918</v>
      </c>
      <c r="AB27" s="356"/>
      <c r="AC27" s="356"/>
    </row>
    <row r="28" spans="1:41" ht="15" customHeight="1" x14ac:dyDescent="0.25">
      <c r="A28" s="108"/>
      <c r="B28" s="107"/>
      <c r="C28" s="108"/>
      <c r="D28" s="108"/>
      <c r="E28" s="109"/>
      <c r="F28" s="109"/>
      <c r="G28" s="109"/>
      <c r="H28" s="109"/>
      <c r="I28" s="109"/>
      <c r="J28" s="109"/>
      <c r="K28" s="109"/>
      <c r="L28" s="109"/>
      <c r="M28" s="109"/>
      <c r="N28" s="109"/>
      <c r="O28"/>
      <c r="P28" s="108"/>
      <c r="Q28" s="108"/>
      <c r="R28" s="345" t="s">
        <v>66</v>
      </c>
      <c r="S28" s="345"/>
      <c r="T28" s="345"/>
      <c r="U28" s="345"/>
      <c r="V28" s="345"/>
      <c r="W28" s="345"/>
      <c r="X28" s="320">
        <v>1</v>
      </c>
      <c r="Y28" s="320"/>
      <c r="Z28" s="320"/>
      <c r="AA28" s="355">
        <f>X28/6</f>
        <v>0.16666666666666666</v>
      </c>
      <c r="AB28" s="355"/>
      <c r="AC28" s="355"/>
    </row>
    <row r="29" spans="1:41" ht="15" customHeight="1" x14ac:dyDescent="0.25">
      <c r="A29" s="108"/>
      <c r="B29" s="107"/>
      <c r="C29" s="108"/>
      <c r="R29" s="346" t="s">
        <v>67</v>
      </c>
      <c r="S29" s="346"/>
      <c r="T29" s="346"/>
      <c r="U29" s="346"/>
      <c r="V29" s="346"/>
      <c r="W29" s="346"/>
      <c r="X29" s="336">
        <v>4</v>
      </c>
      <c r="Y29" s="336"/>
      <c r="Z29" s="336"/>
      <c r="AA29" s="357">
        <f t="shared" ref="AA29:AA31" si="3">X29/6</f>
        <v>0.66666666666666663</v>
      </c>
      <c r="AB29" s="357"/>
      <c r="AC29" s="357"/>
    </row>
    <row r="30" spans="1:41" ht="15" customHeight="1" x14ac:dyDescent="0.25">
      <c r="A30" s="108"/>
      <c r="B30" s="107"/>
      <c r="C30" s="108"/>
      <c r="R30" s="341" t="s">
        <v>68</v>
      </c>
      <c r="S30" s="341"/>
      <c r="T30" s="341"/>
      <c r="U30" s="341"/>
      <c r="V30" s="341"/>
      <c r="W30" s="341"/>
      <c r="X30" s="337">
        <v>1</v>
      </c>
      <c r="Y30" s="337"/>
      <c r="Z30" s="337"/>
      <c r="AA30" s="353">
        <f t="shared" si="3"/>
        <v>0.16666666666666666</v>
      </c>
      <c r="AB30" s="353"/>
      <c r="AC30" s="353"/>
      <c r="AG30" s="108"/>
      <c r="AH30" s="108"/>
      <c r="AI30" s="108"/>
      <c r="AJ30" s="108"/>
      <c r="AK30" s="108"/>
      <c r="AL30" s="108"/>
      <c r="AM30" s="108"/>
      <c r="AN30" s="108"/>
      <c r="AO30" s="108"/>
    </row>
    <row r="31" spans="1:41" ht="15" customHeight="1" x14ac:dyDescent="0.25">
      <c r="A31" s="108"/>
      <c r="B31" s="107"/>
      <c r="C31" s="108"/>
      <c r="R31" s="349" t="s">
        <v>69</v>
      </c>
      <c r="S31" s="349"/>
      <c r="T31" s="349"/>
      <c r="U31" s="349"/>
      <c r="V31" s="349"/>
      <c r="W31" s="349"/>
      <c r="X31" s="343">
        <v>0</v>
      </c>
      <c r="Y31" s="343"/>
      <c r="Z31" s="343"/>
      <c r="AA31" s="354">
        <f t="shared" si="3"/>
        <v>0</v>
      </c>
      <c r="AB31" s="354"/>
      <c r="AC31" s="354"/>
      <c r="AG31" s="108"/>
      <c r="AH31" s="108"/>
      <c r="AI31" s="108"/>
      <c r="AJ31" s="108"/>
      <c r="AK31" s="108"/>
      <c r="AL31" s="108"/>
      <c r="AM31" s="108"/>
      <c r="AN31" s="108"/>
      <c r="AO31" s="108"/>
    </row>
    <row r="32" spans="1:41" ht="15" customHeight="1" x14ac:dyDescent="0.25">
      <c r="A32" s="108"/>
      <c r="B32" s="107"/>
      <c r="C32" s="108"/>
      <c r="R32" s="342" t="s">
        <v>70</v>
      </c>
      <c r="S32" s="342"/>
      <c r="T32" s="342"/>
      <c r="U32" s="342"/>
      <c r="V32" s="342"/>
      <c r="W32" s="342"/>
      <c r="X32" s="344">
        <f>SUM(X28:X31)</f>
        <v>6</v>
      </c>
      <c r="Y32" s="344"/>
      <c r="Z32" s="344"/>
      <c r="AA32" s="347">
        <f>SUM(AA28:AA31)</f>
        <v>0.99999999999999989</v>
      </c>
      <c r="AB32" s="347"/>
      <c r="AC32" s="347"/>
      <c r="AG32" s="108"/>
      <c r="AH32" s="108"/>
      <c r="AI32" s="108"/>
      <c r="AJ32" s="108"/>
      <c r="AK32" s="108"/>
      <c r="AL32" s="108"/>
      <c r="AM32" s="108"/>
      <c r="AN32" s="108"/>
      <c r="AO32" s="108"/>
    </row>
    <row r="33" spans="1:41" ht="15" customHeight="1" x14ac:dyDescent="0.25">
      <c r="A33" s="108"/>
      <c r="B33" s="107"/>
      <c r="C33" s="108"/>
      <c r="R33" s="108"/>
      <c r="S33" s="108"/>
      <c r="T33" s="108"/>
      <c r="U33" s="108"/>
      <c r="V33" s="108"/>
      <c r="W33" s="108"/>
      <c r="X33" s="108"/>
      <c r="Y33" s="108"/>
      <c r="Z33" s="108"/>
      <c r="AA33" s="108"/>
      <c r="AB33" s="108"/>
      <c r="AC33" s="108"/>
      <c r="AG33" s="108"/>
      <c r="AH33" s="108"/>
      <c r="AI33" s="108"/>
      <c r="AJ33" s="108"/>
      <c r="AK33" s="108"/>
      <c r="AL33" s="108"/>
      <c r="AM33" s="108"/>
      <c r="AN33" s="108"/>
      <c r="AO33" s="108"/>
    </row>
    <row r="34" spans="1:41" s="108" customFormat="1" ht="15" customHeight="1" x14ac:dyDescent="0.25">
      <c r="B34" s="107"/>
      <c r="E34" s="109"/>
      <c r="F34" s="109"/>
      <c r="G34" s="109"/>
      <c r="H34" s="109"/>
      <c r="I34" s="109"/>
      <c r="J34" s="109"/>
      <c r="K34" s="109"/>
      <c r="L34" s="109"/>
      <c r="M34" s="109"/>
      <c r="N34" s="109"/>
      <c r="O34" s="113"/>
      <c r="P34" s="113"/>
      <c r="Q34" s="113"/>
    </row>
    <row r="35" spans="1:41" s="108" customFormat="1" ht="15" customHeight="1" x14ac:dyDescent="0.25">
      <c r="B35" s="107"/>
      <c r="E35" s="109"/>
      <c r="F35" s="109"/>
      <c r="G35" s="109"/>
      <c r="H35" s="109"/>
      <c r="I35" s="109"/>
      <c r="J35" s="109"/>
      <c r="K35" s="109"/>
      <c r="L35" s="109"/>
      <c r="M35" s="109"/>
      <c r="N35" s="109"/>
      <c r="O35" s="113"/>
      <c r="P35" s="113"/>
      <c r="Q35" s="113"/>
    </row>
    <row r="36" spans="1:41" s="108" customFormat="1" ht="15" customHeight="1" x14ac:dyDescent="0.25">
      <c r="B36" s="107"/>
      <c r="E36" s="109"/>
      <c r="F36" s="109"/>
      <c r="G36" s="109"/>
      <c r="H36" s="109"/>
      <c r="I36" s="109"/>
      <c r="J36" s="109"/>
      <c r="K36" s="109"/>
      <c r="L36" s="109"/>
      <c r="M36" s="109"/>
      <c r="N36" s="109"/>
      <c r="O36" s="113"/>
      <c r="P36" s="113"/>
      <c r="Q36" s="113"/>
    </row>
    <row r="37" spans="1:41" ht="15" customHeight="1" x14ac:dyDescent="0.25">
      <c r="A37" s="108"/>
      <c r="B37" s="107"/>
      <c r="C37" s="108"/>
      <c r="R37" s="108"/>
      <c r="S37" s="108"/>
      <c r="T37" s="108"/>
      <c r="U37" s="108"/>
      <c r="V37" s="108"/>
      <c r="W37" s="108"/>
      <c r="X37" s="108"/>
      <c r="Y37" s="108"/>
      <c r="Z37" s="108"/>
      <c r="AA37" s="108"/>
      <c r="AB37" s="108"/>
      <c r="AC37" s="108"/>
      <c r="AG37" s="108"/>
      <c r="AH37" s="108"/>
      <c r="AI37" s="108"/>
      <c r="AJ37" s="108"/>
      <c r="AK37" s="108"/>
      <c r="AL37" s="108"/>
      <c r="AM37" s="108"/>
      <c r="AN37" s="108"/>
      <c r="AO37" s="108"/>
    </row>
    <row r="38" spans="1:41" ht="15" customHeight="1" x14ac:dyDescent="0.25">
      <c r="A38" s="108"/>
      <c r="B38" s="107"/>
      <c r="C38" s="108"/>
      <c r="R38" s="108"/>
      <c r="S38" s="108"/>
      <c r="T38" s="108"/>
      <c r="U38" s="108"/>
      <c r="V38" s="108"/>
      <c r="W38" s="108"/>
      <c r="X38" s="108"/>
      <c r="Y38" s="108"/>
      <c r="Z38" s="108"/>
      <c r="AA38" s="108"/>
      <c r="AB38" s="108"/>
      <c r="AC38" s="108"/>
      <c r="AG38" s="108"/>
      <c r="AH38" s="108"/>
      <c r="AI38" s="108"/>
      <c r="AJ38" s="108"/>
      <c r="AK38" s="108"/>
      <c r="AL38" s="108"/>
      <c r="AM38" s="108"/>
      <c r="AN38" s="108"/>
      <c r="AO38" s="108"/>
    </row>
    <row r="39" spans="1:41" ht="15" customHeight="1" x14ac:dyDescent="0.25">
      <c r="A39" s="108"/>
      <c r="B39" s="107"/>
      <c r="C39" s="108"/>
      <c r="R39" s="108"/>
      <c r="S39" s="108"/>
      <c r="T39" s="108"/>
      <c r="U39" s="108"/>
      <c r="V39" s="108"/>
      <c r="W39" s="108"/>
      <c r="X39" s="108"/>
      <c r="Y39" s="108"/>
      <c r="Z39" s="108"/>
      <c r="AA39" s="108"/>
      <c r="AB39" s="108"/>
      <c r="AC39" s="108"/>
      <c r="AG39" s="108"/>
      <c r="AH39" s="108"/>
      <c r="AI39" s="108"/>
      <c r="AJ39" s="108"/>
      <c r="AK39" s="108"/>
      <c r="AL39" s="108"/>
      <c r="AM39" s="108"/>
      <c r="AN39" s="108"/>
      <c r="AO39" s="108"/>
    </row>
    <row r="40" spans="1:41" ht="15" customHeight="1" x14ac:dyDescent="0.25">
      <c r="A40" s="108"/>
      <c r="B40" s="107"/>
      <c r="C40" s="108"/>
      <c r="R40" s="108"/>
      <c r="S40" s="108"/>
      <c r="T40" s="108"/>
      <c r="U40" s="108"/>
      <c r="V40" s="108"/>
      <c r="W40" s="108"/>
      <c r="X40" s="108"/>
      <c r="Y40" s="108"/>
      <c r="Z40" s="108"/>
      <c r="AA40" s="108"/>
      <c r="AB40" s="108"/>
      <c r="AC40" s="108"/>
      <c r="AG40" s="108"/>
      <c r="AH40" s="108"/>
      <c r="AI40" s="108"/>
      <c r="AJ40" s="108"/>
      <c r="AK40" s="108"/>
      <c r="AL40" s="108"/>
      <c r="AM40" s="108"/>
      <c r="AN40" s="108"/>
      <c r="AO40" s="108"/>
    </row>
    <row r="41" spans="1:41" ht="15" customHeight="1" x14ac:dyDescent="0.25">
      <c r="A41" s="108"/>
      <c r="B41" s="107"/>
      <c r="C41" s="108"/>
      <c r="R41" s="108"/>
      <c r="S41" s="108"/>
      <c r="T41" s="108"/>
      <c r="U41" s="108"/>
      <c r="V41" s="108"/>
      <c r="W41" s="108"/>
      <c r="X41" s="108"/>
      <c r="Y41" s="108"/>
      <c r="Z41" s="108"/>
      <c r="AA41" s="108"/>
      <c r="AB41" s="108"/>
      <c r="AC41" s="108"/>
      <c r="AG41" s="108"/>
      <c r="AH41" s="108"/>
      <c r="AI41" s="108"/>
      <c r="AJ41" s="108"/>
      <c r="AK41" s="108"/>
      <c r="AL41" s="108"/>
      <c r="AM41" s="108"/>
      <c r="AN41" s="108"/>
      <c r="AO41" s="108"/>
    </row>
    <row r="42" spans="1:41" ht="15" customHeight="1" x14ac:dyDescent="0.25">
      <c r="A42" s="108"/>
      <c r="B42" s="107"/>
      <c r="C42" s="108"/>
      <c r="R42" s="108"/>
      <c r="S42" s="108"/>
      <c r="T42" s="108"/>
      <c r="U42" s="108"/>
      <c r="V42" s="108"/>
      <c r="W42" s="108"/>
      <c r="X42" s="108"/>
      <c r="Y42" s="108"/>
      <c r="Z42" s="108"/>
      <c r="AA42" s="108"/>
      <c r="AB42" s="108"/>
      <c r="AC42" s="108"/>
      <c r="AG42" s="108"/>
      <c r="AH42" s="108"/>
      <c r="AI42" s="108"/>
      <c r="AJ42" s="108"/>
      <c r="AK42" s="108"/>
      <c r="AL42" s="108"/>
      <c r="AM42" s="108"/>
      <c r="AN42" s="108"/>
      <c r="AO42" s="108"/>
    </row>
    <row r="43" spans="1:41" x14ac:dyDescent="0.25">
      <c r="A43" s="108"/>
      <c r="B43" s="107"/>
      <c r="C43" s="108"/>
      <c r="R43" s="108"/>
      <c r="S43" s="108"/>
      <c r="T43" s="108"/>
      <c r="U43" s="108"/>
      <c r="V43" s="108"/>
      <c r="W43" s="108"/>
      <c r="X43" s="108"/>
      <c r="Y43" s="108"/>
      <c r="Z43" s="108"/>
      <c r="AA43" s="108"/>
      <c r="AB43" s="108"/>
      <c r="AC43" s="108"/>
      <c r="AG43" s="108"/>
      <c r="AH43" s="108"/>
      <c r="AI43" s="108"/>
      <c r="AJ43" s="108"/>
      <c r="AK43" s="108"/>
      <c r="AL43" s="108"/>
      <c r="AM43" s="108"/>
      <c r="AN43" s="108"/>
      <c r="AO43" s="108"/>
    </row>
    <row r="44" spans="1:41" x14ac:dyDescent="0.25">
      <c r="A44" s="108"/>
      <c r="B44" s="107"/>
      <c r="C44" s="108"/>
      <c r="D44" s="108"/>
      <c r="E44" s="109"/>
      <c r="F44" s="109"/>
      <c r="G44" s="109"/>
      <c r="H44" s="109"/>
      <c r="I44" s="109"/>
      <c r="J44" s="109"/>
      <c r="K44" s="109"/>
      <c r="L44" s="109"/>
      <c r="M44" s="109"/>
      <c r="N44" s="109"/>
      <c r="O44" s="113"/>
      <c r="R44" s="108"/>
      <c r="S44" s="108"/>
      <c r="T44" s="108"/>
      <c r="U44" s="108"/>
      <c r="V44" s="108"/>
      <c r="W44" s="108"/>
      <c r="X44" s="108"/>
      <c r="Y44" s="108"/>
      <c r="Z44" s="108"/>
      <c r="AA44" s="108"/>
      <c r="AB44" s="108"/>
      <c r="AC44" s="108"/>
      <c r="AG44" s="108"/>
      <c r="AH44" s="108"/>
      <c r="AI44" s="108"/>
      <c r="AJ44" s="108"/>
      <c r="AK44" s="108"/>
      <c r="AL44" s="108"/>
      <c r="AM44" s="108"/>
      <c r="AN44" s="108"/>
      <c r="AO44" s="108"/>
    </row>
    <row r="45" spans="1:41" x14ac:dyDescent="0.25">
      <c r="A45" s="108"/>
      <c r="B45" s="107"/>
      <c r="C45" s="108"/>
      <c r="D45" s="108"/>
      <c r="E45" s="109"/>
      <c r="F45" s="109"/>
      <c r="G45" s="109"/>
      <c r="H45" s="109"/>
      <c r="I45" s="109"/>
      <c r="J45" s="109"/>
      <c r="K45" s="109"/>
      <c r="L45" s="109"/>
      <c r="M45" s="109"/>
      <c r="N45" s="109"/>
      <c r="O45" s="113"/>
      <c r="R45" s="108"/>
      <c r="S45" s="108"/>
      <c r="T45" s="108"/>
      <c r="U45" s="108"/>
      <c r="V45" s="108"/>
      <c r="W45" s="108"/>
      <c r="X45" s="108"/>
      <c r="Y45" s="108"/>
      <c r="Z45" s="108"/>
      <c r="AA45" s="108"/>
      <c r="AB45" s="108"/>
      <c r="AC45" s="108"/>
      <c r="AG45" s="108"/>
      <c r="AH45" s="108"/>
      <c r="AI45" s="108"/>
      <c r="AJ45" s="108"/>
      <c r="AK45" s="108"/>
      <c r="AL45" s="108"/>
      <c r="AM45" s="108"/>
      <c r="AN45" s="108"/>
      <c r="AO45" s="108"/>
    </row>
    <row r="46" spans="1:41" x14ac:dyDescent="0.25">
      <c r="A46" s="108"/>
      <c r="B46" s="107"/>
      <c r="C46" s="108"/>
      <c r="D46" s="108"/>
      <c r="E46" s="109"/>
      <c r="F46" s="109"/>
      <c r="G46" s="109"/>
      <c r="H46" s="109"/>
      <c r="I46" s="109"/>
      <c r="J46" s="109"/>
      <c r="K46" s="109"/>
      <c r="L46" s="109"/>
      <c r="M46" s="109"/>
      <c r="N46" s="109"/>
      <c r="O46" s="113"/>
      <c r="R46" s="108"/>
      <c r="S46" s="108"/>
      <c r="T46" s="108"/>
      <c r="U46" s="108"/>
      <c r="V46" s="108"/>
      <c r="W46" s="108"/>
      <c r="X46" s="108"/>
      <c r="Y46" s="108"/>
      <c r="Z46" s="108"/>
      <c r="AA46" s="108"/>
      <c r="AB46" s="108"/>
      <c r="AC46" s="108"/>
      <c r="AG46" s="108"/>
      <c r="AH46" s="108"/>
      <c r="AI46" s="108"/>
      <c r="AJ46" s="108"/>
      <c r="AK46" s="108"/>
      <c r="AL46" s="108"/>
      <c r="AM46" s="108"/>
      <c r="AN46" s="108"/>
      <c r="AO46" s="108"/>
    </row>
    <row r="47" spans="1:41" x14ac:dyDescent="0.25">
      <c r="A47" s="108"/>
      <c r="B47" s="107"/>
      <c r="C47" s="108"/>
      <c r="D47" s="108"/>
      <c r="E47" s="109"/>
      <c r="F47" s="109"/>
      <c r="G47" s="109"/>
      <c r="H47" s="109"/>
      <c r="I47" s="109"/>
      <c r="J47" s="109"/>
      <c r="K47" s="109"/>
      <c r="L47" s="109"/>
      <c r="M47" s="109"/>
      <c r="N47" s="109"/>
      <c r="O47" s="113"/>
      <c r="R47" s="108"/>
      <c r="S47" s="108"/>
      <c r="T47" s="108"/>
      <c r="U47" s="108"/>
      <c r="V47" s="108"/>
      <c r="W47" s="108"/>
      <c r="X47" s="108"/>
      <c r="Y47" s="108"/>
      <c r="Z47" s="108"/>
      <c r="AA47" s="108"/>
      <c r="AB47" s="108"/>
      <c r="AC47" s="108"/>
      <c r="AG47" s="108"/>
      <c r="AH47" s="108"/>
      <c r="AI47" s="108"/>
      <c r="AJ47" s="108"/>
      <c r="AK47" s="108"/>
      <c r="AL47" s="108"/>
      <c r="AM47" s="108"/>
      <c r="AN47" s="108"/>
      <c r="AO47" s="108"/>
    </row>
    <row r="48" spans="1:41" x14ac:dyDescent="0.25">
      <c r="A48" s="108"/>
      <c r="B48" s="107"/>
      <c r="C48" s="108"/>
      <c r="D48" s="108"/>
      <c r="E48" s="109"/>
      <c r="F48" s="109"/>
      <c r="G48" s="109"/>
      <c r="H48" s="109"/>
      <c r="I48" s="109"/>
      <c r="J48" s="109"/>
      <c r="K48" s="109"/>
      <c r="L48" s="109"/>
      <c r="M48" s="109"/>
      <c r="N48" s="109"/>
      <c r="O48" s="113"/>
      <c r="R48" s="108"/>
      <c r="S48" s="108"/>
      <c r="T48" s="108"/>
      <c r="U48" s="108"/>
      <c r="V48" s="108"/>
      <c r="W48" s="108"/>
      <c r="X48" s="108"/>
      <c r="Y48" s="108"/>
      <c r="Z48" s="108"/>
      <c r="AA48" s="108"/>
      <c r="AB48" s="108"/>
      <c r="AC48" s="108"/>
      <c r="AG48" s="108"/>
      <c r="AH48" s="108"/>
      <c r="AI48" s="108"/>
      <c r="AJ48" s="108"/>
      <c r="AK48" s="108"/>
      <c r="AL48" s="108"/>
      <c r="AM48" s="108"/>
      <c r="AN48" s="108"/>
      <c r="AO48" s="108"/>
    </row>
    <row r="49" spans="1:41" x14ac:dyDescent="0.25">
      <c r="A49" s="108"/>
      <c r="B49" s="107"/>
      <c r="C49" s="108"/>
      <c r="D49" s="108"/>
      <c r="E49" s="109"/>
      <c r="F49" s="109"/>
      <c r="G49" s="109"/>
      <c r="H49" s="109"/>
      <c r="I49" s="109"/>
      <c r="J49" s="109"/>
      <c r="K49" s="109"/>
      <c r="L49" s="109"/>
      <c r="M49" s="109"/>
      <c r="N49" s="109"/>
      <c r="O49" s="113"/>
      <c r="R49" s="108"/>
      <c r="S49" s="108"/>
      <c r="T49" s="108"/>
      <c r="U49" s="108"/>
      <c r="V49" s="108"/>
      <c r="W49" s="108"/>
      <c r="X49" s="108"/>
      <c r="Y49" s="108"/>
      <c r="Z49" s="108"/>
      <c r="AA49" s="108"/>
      <c r="AB49" s="108"/>
      <c r="AC49" s="108"/>
      <c r="AG49" s="108"/>
      <c r="AH49" s="108"/>
      <c r="AI49" s="108"/>
      <c r="AJ49" s="108"/>
      <c r="AK49" s="108"/>
      <c r="AL49" s="108"/>
      <c r="AM49" s="108"/>
      <c r="AN49" s="108"/>
      <c r="AO49" s="108"/>
    </row>
    <row r="50" spans="1:41" x14ac:dyDescent="0.25">
      <c r="A50" s="108"/>
      <c r="B50" s="107"/>
      <c r="C50" s="108"/>
      <c r="D50" s="108"/>
      <c r="E50" s="109"/>
      <c r="F50" s="109"/>
      <c r="G50" s="109"/>
      <c r="H50" s="109"/>
      <c r="I50" s="109"/>
      <c r="J50" s="109"/>
      <c r="K50" s="109"/>
      <c r="L50" s="109"/>
      <c r="M50" s="109"/>
      <c r="N50" s="109"/>
      <c r="O50" s="113"/>
      <c r="R50" s="108"/>
      <c r="S50" s="108"/>
      <c r="T50" s="108"/>
      <c r="U50" s="108"/>
      <c r="V50" s="108"/>
      <c r="W50" s="108"/>
      <c r="X50" s="108"/>
      <c r="Y50" s="108"/>
      <c r="Z50" s="108"/>
      <c r="AA50" s="108"/>
      <c r="AB50" s="108"/>
      <c r="AC50" s="108"/>
      <c r="AG50" s="108"/>
      <c r="AH50" s="108"/>
      <c r="AI50" s="108"/>
      <c r="AJ50" s="108"/>
      <c r="AK50" s="108"/>
      <c r="AL50" s="108"/>
      <c r="AM50" s="108"/>
      <c r="AN50" s="108"/>
      <c r="AO50" s="108"/>
    </row>
    <row r="51" spans="1:41" x14ac:dyDescent="0.25">
      <c r="A51" s="108"/>
      <c r="B51" s="107"/>
      <c r="C51" s="108"/>
      <c r="D51" s="108"/>
      <c r="E51" s="109"/>
      <c r="F51" s="109"/>
      <c r="G51" s="109"/>
      <c r="H51" s="109"/>
      <c r="I51" s="109"/>
      <c r="J51" s="109"/>
      <c r="K51" s="109"/>
      <c r="L51" s="109"/>
      <c r="M51" s="109"/>
      <c r="N51" s="109"/>
      <c r="O51" s="113"/>
      <c r="R51" s="108"/>
      <c r="S51" s="108"/>
      <c r="T51" s="108"/>
      <c r="U51" s="108"/>
      <c r="V51" s="108"/>
      <c r="W51" s="108"/>
      <c r="X51" s="108"/>
      <c r="Y51" s="108"/>
      <c r="Z51" s="108"/>
      <c r="AA51" s="108"/>
      <c r="AB51" s="108"/>
      <c r="AC51" s="108"/>
      <c r="AG51" s="108"/>
      <c r="AH51" s="108"/>
      <c r="AI51" s="108"/>
      <c r="AJ51" s="108"/>
      <c r="AK51" s="108"/>
      <c r="AL51" s="108"/>
      <c r="AM51" s="108"/>
      <c r="AN51" s="108"/>
      <c r="AO51" s="108"/>
    </row>
    <row r="52" spans="1:41" x14ac:dyDescent="0.25">
      <c r="A52" s="108"/>
      <c r="B52" s="107"/>
      <c r="C52" s="108"/>
      <c r="D52" s="108"/>
      <c r="E52" s="109"/>
      <c r="F52" s="109"/>
      <c r="G52" s="109"/>
      <c r="H52" s="109"/>
      <c r="I52" s="109"/>
      <c r="J52" s="109"/>
      <c r="K52" s="109"/>
      <c r="L52" s="109"/>
      <c r="M52" s="109"/>
      <c r="N52" s="109"/>
      <c r="O52" s="113"/>
      <c r="R52" s="108"/>
      <c r="S52" s="108"/>
      <c r="T52" s="108"/>
      <c r="U52" s="108"/>
      <c r="V52" s="108"/>
      <c r="W52" s="108"/>
      <c r="X52" s="108"/>
      <c r="Y52" s="108"/>
      <c r="Z52" s="108"/>
      <c r="AA52" s="108"/>
      <c r="AB52" s="108"/>
      <c r="AC52" s="108"/>
      <c r="AG52" s="108"/>
      <c r="AH52" s="108"/>
      <c r="AI52" s="108"/>
      <c r="AJ52" s="108"/>
      <c r="AK52" s="108"/>
      <c r="AL52" s="108"/>
      <c r="AM52" s="108"/>
      <c r="AN52" s="108"/>
      <c r="AO52" s="108"/>
    </row>
    <row r="53" spans="1:41" x14ac:dyDescent="0.25">
      <c r="A53" s="108"/>
      <c r="B53" s="107"/>
      <c r="C53" s="108"/>
      <c r="D53" s="108"/>
      <c r="E53" s="109"/>
      <c r="F53" s="109"/>
      <c r="G53" s="109"/>
      <c r="H53" s="109"/>
      <c r="I53" s="109"/>
      <c r="J53" s="109"/>
      <c r="K53" s="109"/>
      <c r="L53" s="109"/>
      <c r="M53" s="109"/>
      <c r="N53" s="109"/>
      <c r="O53" s="113"/>
      <c r="R53" s="108"/>
      <c r="S53" s="108"/>
      <c r="T53" s="108"/>
      <c r="U53" s="108"/>
      <c r="V53" s="108"/>
      <c r="W53" s="108"/>
      <c r="X53" s="108"/>
      <c r="Y53" s="108"/>
      <c r="Z53" s="108"/>
      <c r="AA53" s="108"/>
      <c r="AB53" s="108"/>
      <c r="AC53" s="108"/>
      <c r="AG53" s="108"/>
      <c r="AH53" s="108"/>
      <c r="AI53" s="108"/>
      <c r="AJ53" s="108"/>
      <c r="AK53" s="108"/>
      <c r="AL53" s="108"/>
      <c r="AM53" s="108"/>
      <c r="AN53" s="108"/>
      <c r="AO53" s="108"/>
    </row>
    <row r="54" spans="1:41" x14ac:dyDescent="0.25">
      <c r="A54" s="108"/>
      <c r="B54" s="107"/>
      <c r="C54" s="108"/>
      <c r="D54" s="108"/>
      <c r="E54" s="109"/>
      <c r="F54" s="109"/>
      <c r="G54" s="109"/>
      <c r="H54" s="109"/>
      <c r="I54" s="109"/>
      <c r="J54" s="109"/>
      <c r="K54" s="109"/>
      <c r="L54" s="109"/>
      <c r="M54" s="109"/>
      <c r="N54" s="109"/>
      <c r="O54" s="113"/>
      <c r="R54" s="108"/>
      <c r="S54" s="108"/>
      <c r="T54" s="108"/>
      <c r="U54" s="108"/>
      <c r="V54" s="108"/>
      <c r="W54" s="108"/>
      <c r="X54" s="108"/>
      <c r="Y54" s="108"/>
      <c r="Z54" s="108"/>
      <c r="AA54" s="108"/>
      <c r="AB54" s="108"/>
      <c r="AC54" s="108"/>
      <c r="AG54" s="108"/>
      <c r="AH54" s="108"/>
      <c r="AI54" s="108"/>
      <c r="AJ54" s="108"/>
      <c r="AK54" s="108"/>
      <c r="AL54" s="108"/>
      <c r="AM54" s="108"/>
      <c r="AN54" s="108"/>
      <c r="AO54" s="108"/>
    </row>
    <row r="55" spans="1:41" x14ac:dyDescent="0.25">
      <c r="A55" s="108"/>
      <c r="B55" s="107"/>
      <c r="C55" s="108"/>
      <c r="D55" s="108"/>
      <c r="E55" s="109"/>
      <c r="F55" s="109"/>
      <c r="G55" s="109"/>
      <c r="H55" s="109"/>
      <c r="I55" s="109"/>
      <c r="J55" s="109"/>
      <c r="K55" s="109"/>
      <c r="L55" s="109"/>
      <c r="M55" s="109"/>
      <c r="N55" s="109"/>
      <c r="O55" s="113"/>
      <c r="R55" s="108"/>
      <c r="S55" s="108"/>
      <c r="T55" s="108"/>
      <c r="U55" s="108"/>
      <c r="V55" s="108"/>
      <c r="W55" s="108"/>
      <c r="X55" s="108"/>
      <c r="Y55" s="108"/>
      <c r="Z55" s="108"/>
      <c r="AA55" s="108"/>
      <c r="AB55" s="108"/>
      <c r="AC55" s="108"/>
      <c r="AG55" s="108"/>
      <c r="AH55" s="108"/>
      <c r="AI55" s="108"/>
      <c r="AJ55" s="108"/>
      <c r="AK55" s="108"/>
      <c r="AL55" s="108"/>
      <c r="AM55" s="108"/>
      <c r="AN55" s="108"/>
      <c r="AO55" s="108"/>
    </row>
    <row r="56" spans="1:41" x14ac:dyDescent="0.25">
      <c r="A56" s="108"/>
      <c r="B56" s="107"/>
      <c r="C56" s="108"/>
      <c r="D56" s="108"/>
      <c r="E56" s="109"/>
      <c r="F56" s="109"/>
      <c r="G56" s="109"/>
      <c r="H56" s="109"/>
      <c r="I56" s="109"/>
      <c r="J56" s="109"/>
      <c r="K56" s="109"/>
      <c r="L56" s="109"/>
      <c r="M56" s="109"/>
      <c r="N56" s="109"/>
      <c r="O56" s="113"/>
      <c r="R56" s="108"/>
      <c r="S56" s="108"/>
      <c r="T56" s="108"/>
      <c r="U56" s="108"/>
      <c r="V56" s="108"/>
      <c r="W56" s="108"/>
      <c r="X56" s="108"/>
      <c r="Y56" s="108"/>
      <c r="Z56" s="108"/>
      <c r="AA56" s="108"/>
      <c r="AB56" s="108"/>
      <c r="AC56" s="108"/>
      <c r="AG56" s="108"/>
      <c r="AH56" s="108"/>
      <c r="AI56" s="108"/>
      <c r="AJ56" s="108"/>
      <c r="AK56" s="108"/>
      <c r="AL56" s="108"/>
      <c r="AM56" s="108"/>
      <c r="AN56" s="108"/>
      <c r="AO56" s="108"/>
    </row>
    <row r="57" spans="1:41" x14ac:dyDescent="0.25">
      <c r="A57" s="108"/>
      <c r="B57" s="107"/>
      <c r="C57" s="108"/>
      <c r="D57" s="108"/>
      <c r="E57" s="109"/>
      <c r="F57" s="109"/>
      <c r="G57" s="109"/>
      <c r="H57" s="109"/>
      <c r="I57" s="109"/>
      <c r="J57" s="109"/>
      <c r="K57" s="109"/>
      <c r="L57" s="109"/>
      <c r="M57" s="109"/>
      <c r="N57" s="109"/>
      <c r="O57" s="113"/>
      <c r="R57" s="108"/>
      <c r="S57" s="108"/>
      <c r="T57" s="108"/>
      <c r="U57" s="108"/>
      <c r="V57" s="108"/>
      <c r="W57" s="108"/>
      <c r="X57" s="108"/>
      <c r="Y57" s="108"/>
      <c r="Z57" s="108"/>
      <c r="AA57" s="108"/>
      <c r="AB57" s="108"/>
      <c r="AC57" s="108"/>
      <c r="AG57" s="108"/>
      <c r="AH57" s="108"/>
      <c r="AI57" s="108"/>
      <c r="AJ57" s="108"/>
      <c r="AK57" s="108"/>
      <c r="AL57" s="108"/>
      <c r="AM57" s="108"/>
      <c r="AN57" s="108"/>
      <c r="AO57" s="108"/>
    </row>
    <row r="58" spans="1:41" x14ac:dyDescent="0.25">
      <c r="A58" s="108"/>
      <c r="B58" s="107"/>
      <c r="C58" s="108"/>
      <c r="D58" s="108"/>
      <c r="E58" s="109"/>
      <c r="F58" s="109"/>
      <c r="G58" s="109"/>
      <c r="H58" s="109"/>
      <c r="I58" s="109"/>
      <c r="J58" s="109"/>
      <c r="K58" s="109"/>
      <c r="L58" s="109"/>
      <c r="M58" s="109"/>
      <c r="N58" s="109"/>
      <c r="O58" s="113"/>
      <c r="R58" s="108"/>
      <c r="S58" s="108"/>
      <c r="T58" s="108"/>
      <c r="U58" s="108"/>
      <c r="V58" s="108"/>
      <c r="W58" s="108"/>
      <c r="X58" s="108"/>
      <c r="Y58" s="108"/>
      <c r="Z58" s="108"/>
      <c r="AA58" s="108"/>
      <c r="AB58" s="108"/>
      <c r="AC58" s="108"/>
      <c r="AG58" s="108"/>
      <c r="AH58" s="108"/>
      <c r="AI58" s="108"/>
      <c r="AJ58" s="108"/>
      <c r="AK58" s="108"/>
      <c r="AL58" s="108"/>
      <c r="AM58" s="108"/>
      <c r="AN58" s="108"/>
      <c r="AO58" s="108"/>
    </row>
    <row r="59" spans="1:41" x14ac:dyDescent="0.25">
      <c r="A59" s="108"/>
      <c r="B59" s="107"/>
      <c r="C59" s="108"/>
      <c r="D59" s="108"/>
      <c r="E59" s="109"/>
      <c r="F59" s="109"/>
      <c r="G59" s="109"/>
      <c r="H59" s="109"/>
      <c r="I59" s="109"/>
      <c r="J59" s="109"/>
      <c r="K59" s="109"/>
      <c r="L59" s="109"/>
      <c r="M59" s="109"/>
      <c r="N59" s="109"/>
      <c r="O59" s="113"/>
      <c r="R59" s="108"/>
      <c r="S59" s="108"/>
      <c r="T59" s="108"/>
      <c r="U59" s="108"/>
      <c r="V59" s="108"/>
      <c r="W59" s="108"/>
      <c r="X59" s="108"/>
      <c r="Y59" s="108"/>
      <c r="Z59" s="108"/>
      <c r="AA59" s="108"/>
      <c r="AB59" s="108"/>
      <c r="AC59" s="108"/>
      <c r="AG59" s="108"/>
      <c r="AH59" s="108"/>
      <c r="AI59" s="108"/>
      <c r="AJ59" s="108"/>
      <c r="AK59" s="108"/>
      <c r="AL59" s="108"/>
      <c r="AM59" s="108"/>
      <c r="AN59" s="108"/>
      <c r="AO59" s="108"/>
    </row>
    <row r="60" spans="1:41" x14ac:dyDescent="0.25">
      <c r="A60" s="108"/>
      <c r="B60" s="107"/>
      <c r="C60" s="108"/>
      <c r="D60" s="108"/>
      <c r="E60" s="109"/>
      <c r="F60" s="109"/>
      <c r="G60" s="109"/>
      <c r="H60" s="109"/>
      <c r="I60" s="109"/>
      <c r="J60" s="109"/>
      <c r="K60" s="109"/>
      <c r="L60" s="109"/>
      <c r="M60" s="109"/>
      <c r="N60" s="109"/>
      <c r="O60" s="113"/>
      <c r="R60" s="108"/>
      <c r="S60" s="108"/>
      <c r="T60" s="108"/>
      <c r="U60" s="108"/>
      <c r="V60" s="108"/>
      <c r="W60" s="108"/>
      <c r="X60" s="108"/>
      <c r="Y60" s="108"/>
      <c r="Z60" s="108"/>
      <c r="AA60" s="108"/>
      <c r="AB60" s="108"/>
      <c r="AC60" s="108"/>
      <c r="AG60" s="108"/>
      <c r="AH60" s="108"/>
      <c r="AI60" s="108"/>
      <c r="AJ60" s="108"/>
      <c r="AK60" s="108"/>
      <c r="AL60" s="108"/>
      <c r="AM60" s="108"/>
      <c r="AN60" s="108"/>
      <c r="AO60" s="108"/>
    </row>
    <row r="61" spans="1:41" x14ac:dyDescent="0.25">
      <c r="A61" s="108"/>
      <c r="B61" s="107"/>
      <c r="C61" s="108"/>
      <c r="D61" s="108"/>
      <c r="E61" s="109"/>
      <c r="F61" s="109"/>
      <c r="G61" s="109"/>
      <c r="H61" s="109"/>
      <c r="I61" s="109"/>
      <c r="J61" s="109"/>
      <c r="K61" s="109"/>
      <c r="L61" s="109"/>
      <c r="M61" s="109"/>
      <c r="N61" s="109"/>
      <c r="O61" s="113"/>
      <c r="R61" s="108"/>
      <c r="S61" s="108"/>
      <c r="T61" s="108"/>
      <c r="U61" s="108"/>
      <c r="V61" s="108"/>
      <c r="W61" s="108"/>
      <c r="X61" s="108"/>
      <c r="Y61" s="108"/>
      <c r="Z61" s="108"/>
      <c r="AA61" s="108"/>
      <c r="AB61" s="108"/>
      <c r="AC61" s="108"/>
      <c r="AG61" s="108"/>
      <c r="AH61" s="108"/>
      <c r="AI61" s="108"/>
      <c r="AJ61" s="108"/>
      <c r="AK61" s="108"/>
      <c r="AL61" s="108"/>
      <c r="AM61" s="108"/>
      <c r="AN61" s="108"/>
      <c r="AO61" s="108"/>
    </row>
    <row r="62" spans="1:41" x14ac:dyDescent="0.25">
      <c r="A62" s="108"/>
      <c r="B62" s="107"/>
      <c r="C62" s="108"/>
      <c r="D62" s="108"/>
      <c r="E62" s="109"/>
      <c r="F62" s="109"/>
      <c r="G62" s="109"/>
      <c r="H62" s="109"/>
      <c r="I62" s="109"/>
      <c r="J62" s="109"/>
      <c r="K62" s="109"/>
      <c r="L62" s="109"/>
      <c r="M62" s="109"/>
      <c r="N62" s="109"/>
      <c r="O62" s="113"/>
      <c r="R62" s="108"/>
      <c r="S62" s="108"/>
      <c r="T62" s="108"/>
      <c r="U62" s="108"/>
      <c r="V62" s="108"/>
      <c r="W62" s="108"/>
      <c r="X62" s="108"/>
      <c r="Y62" s="108"/>
      <c r="Z62" s="108"/>
      <c r="AA62" s="108"/>
      <c r="AB62" s="108"/>
      <c r="AC62" s="108"/>
      <c r="AG62" s="108"/>
      <c r="AH62" s="108"/>
      <c r="AI62" s="108"/>
      <c r="AJ62" s="108"/>
      <c r="AK62" s="108"/>
      <c r="AL62" s="108"/>
      <c r="AM62" s="108"/>
      <c r="AN62" s="108"/>
      <c r="AO62" s="108"/>
    </row>
    <row r="63" spans="1:41" x14ac:dyDescent="0.25">
      <c r="A63" s="108"/>
      <c r="B63" s="107"/>
      <c r="C63" s="108"/>
      <c r="D63" s="108"/>
      <c r="E63" s="109"/>
      <c r="F63" s="109"/>
      <c r="G63" s="109"/>
      <c r="H63" s="109"/>
      <c r="I63" s="109"/>
      <c r="J63" s="109"/>
      <c r="K63" s="109"/>
      <c r="L63" s="109"/>
      <c r="M63" s="109"/>
      <c r="N63" s="109"/>
      <c r="O63" s="113"/>
      <c r="R63" s="108"/>
      <c r="S63" s="108"/>
      <c r="T63" s="108"/>
      <c r="U63" s="108"/>
      <c r="V63" s="108"/>
      <c r="W63" s="108"/>
      <c r="X63" s="108"/>
      <c r="Y63" s="108"/>
      <c r="Z63" s="108"/>
      <c r="AA63" s="108"/>
      <c r="AB63" s="108"/>
      <c r="AC63" s="108"/>
      <c r="AG63" s="108"/>
      <c r="AH63" s="108"/>
      <c r="AI63" s="108"/>
      <c r="AJ63" s="108"/>
      <c r="AK63" s="108"/>
      <c r="AL63" s="108"/>
      <c r="AM63" s="108"/>
      <c r="AN63" s="108"/>
      <c r="AO63" s="108"/>
    </row>
    <row r="64" spans="1:41" x14ac:dyDescent="0.25">
      <c r="A64" s="108"/>
      <c r="B64" s="107"/>
      <c r="C64" s="108"/>
      <c r="D64" s="108"/>
      <c r="E64" s="109"/>
      <c r="F64" s="109"/>
      <c r="G64" s="109"/>
      <c r="H64" s="109"/>
      <c r="I64" s="109"/>
      <c r="J64" s="109"/>
      <c r="K64" s="109"/>
      <c r="L64" s="109"/>
      <c r="M64" s="109"/>
      <c r="N64" s="109"/>
      <c r="O64" s="113"/>
      <c r="R64" s="108"/>
      <c r="S64" s="108"/>
      <c r="T64" s="108"/>
      <c r="U64" s="108"/>
      <c r="V64" s="108"/>
      <c r="W64" s="108"/>
      <c r="X64" s="108"/>
      <c r="Y64" s="108"/>
      <c r="Z64" s="108"/>
      <c r="AA64" s="108"/>
      <c r="AB64" s="108"/>
      <c r="AC64" s="108"/>
      <c r="AG64" s="108"/>
      <c r="AH64" s="108"/>
      <c r="AI64" s="108"/>
      <c r="AJ64" s="108"/>
      <c r="AK64" s="108"/>
      <c r="AL64" s="108"/>
      <c r="AM64" s="108"/>
      <c r="AN64" s="108"/>
      <c r="AO64" s="108"/>
    </row>
    <row r="65" spans="1:41" x14ac:dyDescent="0.25">
      <c r="A65" s="108"/>
      <c r="B65" s="107"/>
      <c r="C65" s="108"/>
      <c r="D65" s="108"/>
      <c r="E65" s="109"/>
      <c r="F65" s="109"/>
      <c r="G65" s="109"/>
      <c r="H65" s="109"/>
      <c r="I65" s="109"/>
      <c r="J65" s="109"/>
      <c r="K65" s="109"/>
      <c r="L65" s="109"/>
      <c r="M65" s="109"/>
      <c r="N65" s="109"/>
      <c r="O65" s="113"/>
      <c r="R65" s="108"/>
      <c r="S65" s="108"/>
      <c r="T65" s="108"/>
      <c r="U65" s="108"/>
      <c r="V65" s="108"/>
      <c r="W65" s="108"/>
      <c r="X65" s="108"/>
      <c r="Y65" s="108"/>
      <c r="Z65" s="108"/>
      <c r="AA65" s="108"/>
      <c r="AB65" s="108"/>
      <c r="AC65" s="108"/>
      <c r="AG65" s="108"/>
      <c r="AH65" s="108"/>
      <c r="AI65" s="108"/>
      <c r="AJ65" s="108"/>
      <c r="AK65" s="108"/>
      <c r="AL65" s="108"/>
      <c r="AM65" s="108"/>
      <c r="AN65" s="108"/>
      <c r="AO65" s="108"/>
    </row>
    <row r="66" spans="1:41" x14ac:dyDescent="0.25">
      <c r="A66" s="108"/>
      <c r="B66" s="107"/>
      <c r="C66" s="108"/>
      <c r="D66" s="108"/>
      <c r="E66" s="109"/>
      <c r="F66" s="109"/>
      <c r="G66" s="109"/>
      <c r="H66" s="109"/>
      <c r="I66" s="109"/>
      <c r="J66" s="109"/>
      <c r="K66" s="109"/>
      <c r="L66" s="109"/>
      <c r="M66" s="109"/>
      <c r="N66" s="109"/>
      <c r="O66" s="113"/>
      <c r="R66" s="108"/>
      <c r="S66" s="108"/>
      <c r="T66" s="108"/>
      <c r="U66" s="108"/>
      <c r="V66" s="108"/>
      <c r="W66" s="108"/>
      <c r="X66" s="108"/>
      <c r="Y66" s="108"/>
      <c r="Z66" s="108"/>
      <c r="AA66" s="108"/>
      <c r="AB66" s="108"/>
      <c r="AC66" s="108"/>
      <c r="AG66" s="108"/>
      <c r="AH66" s="108"/>
      <c r="AI66" s="108"/>
      <c r="AJ66" s="108"/>
      <c r="AK66" s="108"/>
      <c r="AL66" s="108"/>
      <c r="AM66" s="108"/>
      <c r="AN66" s="108"/>
      <c r="AO66" s="108"/>
    </row>
    <row r="67" spans="1:41" x14ac:dyDescent="0.25">
      <c r="A67" s="108"/>
      <c r="B67" s="107"/>
      <c r="C67" s="108"/>
      <c r="D67" s="108"/>
      <c r="E67" s="109"/>
      <c r="F67" s="109"/>
      <c r="G67" s="109"/>
      <c r="H67" s="109"/>
      <c r="I67" s="109"/>
      <c r="J67" s="109"/>
      <c r="K67" s="109"/>
      <c r="L67" s="109"/>
      <c r="M67" s="109"/>
      <c r="N67" s="109"/>
      <c r="O67" s="113"/>
      <c r="R67" s="108"/>
      <c r="S67" s="108"/>
      <c r="T67" s="108"/>
      <c r="U67" s="108"/>
      <c r="V67" s="108"/>
      <c r="W67" s="108"/>
      <c r="X67" s="108"/>
      <c r="Y67" s="108"/>
      <c r="Z67" s="108"/>
      <c r="AA67" s="108"/>
      <c r="AB67" s="108"/>
      <c r="AC67" s="108"/>
      <c r="AG67" s="108"/>
      <c r="AH67" s="108"/>
      <c r="AI67" s="108"/>
      <c r="AJ67" s="108"/>
      <c r="AK67" s="108"/>
      <c r="AL67" s="108"/>
      <c r="AM67" s="108"/>
      <c r="AN67" s="108"/>
      <c r="AO67" s="108"/>
    </row>
    <row r="68" spans="1:41" x14ac:dyDescent="0.25">
      <c r="A68" s="108"/>
      <c r="B68" s="107"/>
      <c r="C68" s="108"/>
      <c r="D68" s="108"/>
      <c r="E68" s="109"/>
      <c r="F68" s="109"/>
      <c r="G68" s="109"/>
      <c r="H68" s="109"/>
      <c r="I68" s="109"/>
      <c r="J68" s="109"/>
      <c r="K68" s="109"/>
      <c r="L68" s="109"/>
      <c r="M68" s="109"/>
      <c r="N68" s="109"/>
      <c r="O68" s="113"/>
      <c r="R68" s="108"/>
      <c r="S68" s="108"/>
      <c r="T68" s="108"/>
      <c r="U68" s="108"/>
      <c r="V68" s="108"/>
      <c r="W68" s="108"/>
      <c r="X68" s="108"/>
      <c r="Y68" s="108"/>
      <c r="Z68" s="108"/>
      <c r="AA68" s="108"/>
      <c r="AB68" s="108"/>
      <c r="AC68" s="108"/>
      <c r="AG68" s="108"/>
      <c r="AH68" s="108"/>
      <c r="AI68" s="108"/>
      <c r="AJ68" s="108"/>
      <c r="AK68" s="108"/>
      <c r="AL68" s="108"/>
      <c r="AM68" s="108"/>
      <c r="AN68" s="108"/>
      <c r="AO68" s="108"/>
    </row>
    <row r="69" spans="1:41" x14ac:dyDescent="0.25">
      <c r="A69" s="108"/>
      <c r="B69" s="107"/>
      <c r="C69" s="108"/>
      <c r="D69" s="108"/>
      <c r="E69" s="109"/>
      <c r="F69" s="109"/>
      <c r="G69" s="109"/>
      <c r="H69" s="109"/>
      <c r="I69" s="109"/>
      <c r="J69" s="109"/>
      <c r="K69" s="109"/>
      <c r="L69" s="109"/>
      <c r="M69" s="109"/>
      <c r="N69" s="109"/>
      <c r="O69" s="113"/>
      <c r="R69" s="108"/>
      <c r="S69" s="108"/>
      <c r="T69" s="108"/>
      <c r="U69" s="108"/>
      <c r="V69" s="108"/>
      <c r="W69" s="108"/>
      <c r="X69" s="108"/>
      <c r="Y69" s="108"/>
      <c r="Z69" s="108"/>
      <c r="AA69" s="108"/>
      <c r="AB69" s="108"/>
      <c r="AC69" s="108"/>
      <c r="AG69" s="108"/>
      <c r="AH69" s="108"/>
      <c r="AI69" s="108"/>
      <c r="AJ69" s="108"/>
      <c r="AK69" s="108"/>
      <c r="AL69" s="108"/>
      <c r="AM69" s="108"/>
      <c r="AN69" s="108"/>
      <c r="AO69" s="108"/>
    </row>
    <row r="70" spans="1:41" x14ac:dyDescent="0.25">
      <c r="A70" s="108"/>
      <c r="B70" s="107"/>
      <c r="C70" s="108"/>
      <c r="D70" s="108"/>
      <c r="E70" s="109"/>
      <c r="F70" s="109"/>
      <c r="G70" s="109"/>
      <c r="H70" s="109"/>
      <c r="I70" s="109"/>
      <c r="J70" s="109"/>
      <c r="K70" s="109"/>
      <c r="L70" s="109"/>
      <c r="M70" s="109"/>
      <c r="N70" s="109"/>
      <c r="O70" s="113"/>
      <c r="R70" s="108"/>
      <c r="S70" s="108"/>
      <c r="T70" s="108"/>
      <c r="U70" s="108"/>
      <c r="V70" s="108"/>
      <c r="W70" s="108"/>
      <c r="X70" s="108"/>
      <c r="Y70" s="108"/>
      <c r="Z70" s="108"/>
      <c r="AA70" s="108"/>
      <c r="AB70" s="108"/>
      <c r="AC70" s="108"/>
      <c r="AG70" s="108"/>
      <c r="AH70" s="108"/>
      <c r="AI70" s="108"/>
      <c r="AJ70" s="108"/>
      <c r="AK70" s="108"/>
      <c r="AL70" s="108"/>
      <c r="AM70" s="108"/>
      <c r="AN70" s="108"/>
      <c r="AO70" s="108"/>
    </row>
    <row r="71" spans="1:41" x14ac:dyDescent="0.25">
      <c r="A71" s="108"/>
      <c r="B71" s="107"/>
      <c r="C71" s="108"/>
      <c r="D71" s="108"/>
      <c r="E71" s="109"/>
      <c r="F71" s="109"/>
      <c r="G71" s="109"/>
      <c r="H71" s="109"/>
      <c r="I71" s="109"/>
      <c r="J71" s="109"/>
      <c r="K71" s="109"/>
      <c r="L71" s="109"/>
      <c r="M71" s="109"/>
      <c r="N71" s="109"/>
      <c r="O71" s="113"/>
      <c r="R71" s="108"/>
      <c r="S71" s="108"/>
      <c r="T71" s="108"/>
      <c r="U71" s="108"/>
      <c r="V71" s="108"/>
      <c r="W71" s="108"/>
      <c r="X71" s="108"/>
      <c r="Y71" s="108"/>
      <c r="Z71" s="108"/>
      <c r="AA71" s="108"/>
      <c r="AB71" s="108"/>
      <c r="AC71" s="108"/>
      <c r="AG71" s="108"/>
      <c r="AH71" s="108"/>
      <c r="AI71" s="108"/>
      <c r="AJ71" s="108"/>
      <c r="AK71" s="108"/>
      <c r="AL71" s="108"/>
      <c r="AM71" s="108"/>
      <c r="AN71" s="108"/>
      <c r="AO71" s="108"/>
    </row>
    <row r="72" spans="1:41" x14ac:dyDescent="0.25">
      <c r="A72" s="108"/>
      <c r="B72" s="107"/>
      <c r="C72" s="108"/>
      <c r="D72" s="108"/>
      <c r="E72" s="109"/>
      <c r="F72" s="109"/>
      <c r="G72" s="109"/>
      <c r="H72" s="109"/>
      <c r="I72" s="109"/>
      <c r="J72" s="109"/>
      <c r="K72" s="109"/>
      <c r="L72" s="109"/>
      <c r="M72" s="109"/>
      <c r="N72" s="109"/>
      <c r="O72" s="113"/>
      <c r="R72" s="108"/>
      <c r="S72" s="108"/>
      <c r="T72" s="108"/>
      <c r="U72" s="108"/>
      <c r="V72" s="108"/>
      <c r="W72" s="108"/>
      <c r="X72" s="108"/>
      <c r="Y72" s="108"/>
      <c r="Z72" s="108"/>
      <c r="AA72" s="108"/>
      <c r="AB72" s="108"/>
      <c r="AC72" s="108"/>
      <c r="AG72" s="108"/>
      <c r="AH72" s="108"/>
      <c r="AI72" s="108"/>
      <c r="AJ72" s="108"/>
      <c r="AK72" s="108"/>
      <c r="AL72" s="108"/>
      <c r="AM72" s="108"/>
      <c r="AN72" s="108"/>
      <c r="AO72" s="108"/>
    </row>
    <row r="73" spans="1:41" x14ac:dyDescent="0.25">
      <c r="A73" s="108"/>
      <c r="B73" s="107"/>
      <c r="C73" s="108"/>
      <c r="D73" s="108"/>
      <c r="E73" s="109"/>
      <c r="F73" s="109"/>
      <c r="G73" s="109"/>
      <c r="H73" s="109"/>
      <c r="I73" s="109"/>
      <c r="J73" s="109"/>
      <c r="K73" s="109"/>
      <c r="L73" s="109"/>
      <c r="M73" s="109"/>
      <c r="N73" s="109"/>
      <c r="O73" s="113"/>
      <c r="R73" s="108"/>
      <c r="S73" s="108"/>
      <c r="T73" s="108"/>
      <c r="U73" s="108"/>
      <c r="V73" s="108"/>
      <c r="W73" s="108"/>
      <c r="X73" s="108"/>
      <c r="Y73" s="108"/>
      <c r="Z73" s="108"/>
      <c r="AA73" s="108"/>
      <c r="AB73" s="108"/>
      <c r="AC73" s="108"/>
      <c r="AG73" s="108"/>
      <c r="AH73" s="108"/>
      <c r="AI73" s="108"/>
      <c r="AJ73" s="108"/>
      <c r="AK73" s="108"/>
      <c r="AL73" s="108"/>
      <c r="AM73" s="108"/>
      <c r="AN73" s="108"/>
      <c r="AO73" s="108"/>
    </row>
    <row r="74" spans="1:41" x14ac:dyDescent="0.25">
      <c r="A74" s="108"/>
      <c r="B74" s="107"/>
      <c r="C74" s="108"/>
      <c r="D74" s="108"/>
      <c r="E74" s="109"/>
      <c r="F74" s="109"/>
      <c r="G74" s="109"/>
      <c r="H74" s="109"/>
      <c r="I74" s="109"/>
      <c r="J74" s="109"/>
      <c r="K74" s="109"/>
      <c r="L74" s="109"/>
      <c r="M74" s="109"/>
      <c r="N74" s="109"/>
      <c r="O74" s="113"/>
      <c r="R74" s="108"/>
      <c r="S74" s="108"/>
      <c r="T74" s="108"/>
      <c r="U74" s="108"/>
      <c r="V74" s="108"/>
      <c r="W74" s="108"/>
      <c r="X74" s="108"/>
      <c r="Y74" s="108"/>
      <c r="Z74" s="108"/>
      <c r="AA74" s="108"/>
      <c r="AB74" s="108"/>
      <c r="AC74" s="108"/>
      <c r="AG74" s="108"/>
      <c r="AH74" s="108"/>
      <c r="AI74" s="108"/>
      <c r="AJ74" s="108"/>
      <c r="AK74" s="108"/>
      <c r="AL74" s="108"/>
      <c r="AM74" s="108"/>
      <c r="AN74" s="108"/>
      <c r="AO74" s="108"/>
    </row>
    <row r="75" spans="1:41" x14ac:dyDescent="0.25">
      <c r="A75" s="108"/>
      <c r="B75" s="107"/>
      <c r="C75" s="108"/>
      <c r="D75" s="108"/>
      <c r="E75" s="109"/>
      <c r="F75" s="109"/>
      <c r="G75" s="109"/>
      <c r="H75" s="109"/>
      <c r="I75" s="109"/>
      <c r="J75" s="109"/>
      <c r="K75" s="109"/>
      <c r="L75" s="109"/>
      <c r="M75" s="109"/>
      <c r="N75" s="109"/>
      <c r="O75" s="113"/>
      <c r="R75" s="108"/>
      <c r="S75" s="108"/>
      <c r="T75" s="108"/>
      <c r="U75" s="108"/>
      <c r="V75" s="108"/>
      <c r="W75" s="108"/>
      <c r="X75" s="108"/>
      <c r="Y75" s="108"/>
      <c r="Z75" s="108"/>
      <c r="AA75" s="108"/>
      <c r="AB75" s="108"/>
      <c r="AC75" s="108"/>
      <c r="AG75" s="108"/>
      <c r="AH75" s="108"/>
      <c r="AI75" s="108"/>
      <c r="AJ75" s="108"/>
      <c r="AK75" s="108"/>
      <c r="AL75" s="108"/>
      <c r="AM75" s="108"/>
      <c r="AN75" s="108"/>
      <c r="AO75" s="108"/>
    </row>
    <row r="76" spans="1:41" x14ac:dyDescent="0.25">
      <c r="R76" s="108"/>
      <c r="S76" s="108"/>
      <c r="T76" s="108"/>
      <c r="U76" s="108"/>
      <c r="V76" s="108"/>
      <c r="W76" s="108"/>
      <c r="X76" s="108"/>
      <c r="Y76" s="108"/>
      <c r="Z76" s="108"/>
      <c r="AA76" s="108"/>
      <c r="AB76" s="108"/>
      <c r="AC76" s="108"/>
      <c r="AG76" s="108"/>
      <c r="AH76" s="108"/>
      <c r="AI76" s="108"/>
      <c r="AJ76" s="108"/>
      <c r="AK76" s="108"/>
      <c r="AL76" s="108"/>
      <c r="AM76" s="108"/>
      <c r="AN76" s="108"/>
      <c r="AO76" s="108"/>
    </row>
    <row r="77" spans="1:41" x14ac:dyDescent="0.25">
      <c r="R77" s="108"/>
      <c r="S77" s="108"/>
      <c r="T77" s="108"/>
      <c r="U77" s="108"/>
      <c r="V77" s="108"/>
      <c r="W77" s="108"/>
      <c r="X77" s="108"/>
      <c r="Y77" s="108"/>
      <c r="Z77" s="108"/>
      <c r="AA77" s="108"/>
      <c r="AB77" s="108"/>
      <c r="AC77" s="108"/>
      <c r="AG77" s="108"/>
      <c r="AH77" s="108"/>
      <c r="AI77" s="108"/>
      <c r="AJ77" s="108"/>
      <c r="AK77" s="108"/>
      <c r="AL77" s="108"/>
      <c r="AM77" s="108"/>
      <c r="AN77" s="108"/>
      <c r="AO77" s="108"/>
    </row>
    <row r="78" spans="1:41" x14ac:dyDescent="0.25">
      <c r="R78" s="108"/>
      <c r="S78" s="108"/>
      <c r="T78" s="108"/>
      <c r="U78" s="108"/>
      <c r="V78" s="108"/>
      <c r="W78" s="108"/>
      <c r="X78" s="108"/>
      <c r="Y78" s="108"/>
      <c r="Z78" s="108"/>
      <c r="AA78" s="108"/>
      <c r="AB78" s="108"/>
      <c r="AC78" s="108"/>
      <c r="AG78" s="108"/>
      <c r="AH78" s="108"/>
      <c r="AI78" s="108"/>
      <c r="AJ78" s="108"/>
      <c r="AK78" s="108"/>
      <c r="AL78" s="108"/>
      <c r="AM78" s="108"/>
      <c r="AN78" s="108"/>
      <c r="AO78" s="108"/>
    </row>
    <row r="79" spans="1:41" x14ac:dyDescent="0.25">
      <c r="B79"/>
      <c r="E79"/>
      <c r="F79"/>
      <c r="G79"/>
      <c r="H79"/>
      <c r="I79"/>
      <c r="J79"/>
      <c r="K79"/>
      <c r="L79"/>
      <c r="M79"/>
      <c r="N79"/>
      <c r="O79"/>
      <c r="P79" s="108"/>
      <c r="R79" s="108"/>
      <c r="S79" s="108"/>
      <c r="T79" s="108"/>
      <c r="U79" s="108"/>
      <c r="V79" s="108"/>
      <c r="W79" s="108"/>
      <c r="X79" s="108"/>
      <c r="Y79" s="108"/>
      <c r="Z79" s="108"/>
      <c r="AA79" s="108"/>
      <c r="AB79" s="108"/>
      <c r="AC79" s="108"/>
      <c r="AG79" s="108"/>
      <c r="AH79" s="108"/>
      <c r="AI79" s="108"/>
      <c r="AJ79" s="108"/>
      <c r="AK79" s="108"/>
      <c r="AL79" s="108"/>
      <c r="AM79" s="108"/>
      <c r="AN79" s="108"/>
      <c r="AO79" s="108"/>
    </row>
    <row r="80" spans="1:41" x14ac:dyDescent="0.25">
      <c r="B80"/>
      <c r="E80"/>
      <c r="F80"/>
      <c r="G80"/>
      <c r="H80"/>
      <c r="I80"/>
      <c r="J80"/>
      <c r="K80"/>
      <c r="L80"/>
      <c r="M80"/>
      <c r="N80"/>
      <c r="O80"/>
      <c r="P80" s="108"/>
      <c r="R80" s="108"/>
      <c r="S80" s="108"/>
      <c r="T80" s="108"/>
      <c r="U80" s="108"/>
      <c r="V80" s="108"/>
      <c r="W80" s="108"/>
      <c r="X80" s="108"/>
      <c r="Y80" s="108"/>
      <c r="Z80" s="108"/>
      <c r="AA80" s="108"/>
      <c r="AB80" s="108"/>
      <c r="AC80" s="108"/>
      <c r="AG80" s="108"/>
      <c r="AH80" s="108"/>
      <c r="AI80" s="108"/>
      <c r="AJ80" s="108"/>
      <c r="AK80" s="108"/>
      <c r="AL80" s="108"/>
      <c r="AM80" s="108"/>
      <c r="AN80" s="108"/>
      <c r="AO80" s="108"/>
    </row>
    <row r="81" spans="2:41" x14ac:dyDescent="0.25">
      <c r="B81"/>
      <c r="E81"/>
      <c r="F81"/>
      <c r="G81"/>
      <c r="H81"/>
      <c r="I81"/>
      <c r="J81"/>
      <c r="K81"/>
      <c r="L81"/>
      <c r="M81"/>
      <c r="N81"/>
      <c r="O81"/>
      <c r="P81" s="108"/>
      <c r="R81" s="108"/>
      <c r="S81" s="108"/>
      <c r="T81" s="108"/>
      <c r="U81" s="108"/>
      <c r="V81" s="108"/>
      <c r="W81" s="108"/>
      <c r="X81" s="108"/>
      <c r="Y81" s="108"/>
      <c r="Z81" s="108"/>
      <c r="AA81" s="108"/>
      <c r="AB81" s="108"/>
      <c r="AC81" s="108"/>
      <c r="AG81" s="108"/>
      <c r="AH81" s="108"/>
      <c r="AI81" s="108"/>
      <c r="AJ81" s="108"/>
      <c r="AK81" s="108"/>
      <c r="AL81" s="108"/>
      <c r="AM81" s="108"/>
      <c r="AN81" s="108"/>
      <c r="AO81" s="108"/>
    </row>
    <row r="82" spans="2:41" x14ac:dyDescent="0.25">
      <c r="B82"/>
      <c r="E82"/>
      <c r="F82"/>
      <c r="G82"/>
      <c r="H82"/>
      <c r="I82"/>
      <c r="J82"/>
      <c r="K82"/>
      <c r="L82"/>
      <c r="M82"/>
      <c r="N82"/>
      <c r="O82"/>
      <c r="P82" s="108"/>
      <c r="R82" s="108"/>
      <c r="S82" s="108"/>
      <c r="T82" s="108"/>
      <c r="U82" s="108"/>
      <c r="V82" s="108"/>
      <c r="W82" s="108"/>
      <c r="X82" s="108"/>
      <c r="Y82" s="108"/>
      <c r="Z82" s="108"/>
      <c r="AA82" s="108"/>
      <c r="AB82" s="108"/>
      <c r="AC82" s="108"/>
      <c r="AG82" s="108"/>
      <c r="AH82" s="108"/>
      <c r="AI82" s="108"/>
      <c r="AJ82" s="108"/>
      <c r="AK82" s="108"/>
      <c r="AL82" s="108"/>
      <c r="AM82" s="108"/>
      <c r="AN82" s="108"/>
      <c r="AO82" s="108"/>
    </row>
    <row r="83" spans="2:41" x14ac:dyDescent="0.25">
      <c r="B83"/>
      <c r="E83"/>
      <c r="F83"/>
      <c r="G83"/>
      <c r="H83"/>
      <c r="I83"/>
      <c r="J83"/>
      <c r="K83"/>
      <c r="L83"/>
      <c r="M83"/>
      <c r="N83"/>
      <c r="O83"/>
      <c r="P83" s="108"/>
      <c r="R83" s="108"/>
      <c r="S83" s="108"/>
      <c r="T83" s="108"/>
      <c r="U83" s="108"/>
      <c r="V83" s="108"/>
      <c r="W83" s="108"/>
      <c r="X83" s="108"/>
      <c r="Y83" s="108"/>
      <c r="Z83" s="108"/>
      <c r="AA83" s="108"/>
      <c r="AB83" s="108"/>
      <c r="AC83" s="108"/>
      <c r="AG83" s="108"/>
      <c r="AH83" s="108"/>
      <c r="AI83" s="108"/>
      <c r="AJ83" s="108"/>
      <c r="AK83" s="108"/>
      <c r="AL83" s="108"/>
      <c r="AM83" s="108"/>
      <c r="AN83" s="108"/>
      <c r="AO83" s="108"/>
    </row>
  </sheetData>
  <mergeCells count="102">
    <mergeCell ref="AG18:AG20"/>
    <mergeCell ref="AH18:AI19"/>
    <mergeCell ref="AA4:AD4"/>
    <mergeCell ref="R3:AD3"/>
    <mergeCell ref="AA30:AC30"/>
    <mergeCell ref="AA31:AC31"/>
    <mergeCell ref="AA32:AC32"/>
    <mergeCell ref="R31:W31"/>
    <mergeCell ref="X31:Z31"/>
    <mergeCell ref="R32:W32"/>
    <mergeCell ref="X32:Z32"/>
    <mergeCell ref="R30:W30"/>
    <mergeCell ref="X30:Z30"/>
    <mergeCell ref="R28:W28"/>
    <mergeCell ref="X28:Z28"/>
    <mergeCell ref="R29:W29"/>
    <mergeCell ref="X29:Z29"/>
    <mergeCell ref="R26:W26"/>
    <mergeCell ref="X26:AC26"/>
    <mergeCell ref="R27:W27"/>
    <mergeCell ref="X27:Z27"/>
    <mergeCell ref="AA28:AC28"/>
    <mergeCell ref="AA27:AC27"/>
    <mergeCell ref="AA29:AC29"/>
    <mergeCell ref="X21:Z21"/>
    <mergeCell ref="X22:Z22"/>
    <mergeCell ref="AA20:AC20"/>
    <mergeCell ref="AA21:AC21"/>
    <mergeCell ref="AA22:AC22"/>
    <mergeCell ref="R22:W22"/>
    <mergeCell ref="R24:W24"/>
    <mergeCell ref="X23:Z23"/>
    <mergeCell ref="X24:Z24"/>
    <mergeCell ref="R20:W20"/>
    <mergeCell ref="R21:W21"/>
    <mergeCell ref="AA24:AC24"/>
    <mergeCell ref="AA23:AC23"/>
    <mergeCell ref="R23:W23"/>
    <mergeCell ref="B3:O3"/>
    <mergeCell ref="B4:C8"/>
    <mergeCell ref="S7:W7"/>
    <mergeCell ref="S8:W8"/>
    <mergeCell ref="D4:D8"/>
    <mergeCell ref="O4:O8"/>
    <mergeCell ref="X18:AC18"/>
    <mergeCell ref="X20:Z20"/>
    <mergeCell ref="R18:W18"/>
    <mergeCell ref="X19:Z19"/>
    <mergeCell ref="AA19:AC19"/>
    <mergeCell ref="R19:W19"/>
    <mergeCell ref="B10:B12"/>
    <mergeCell ref="B15:B17"/>
    <mergeCell ref="C9:D9"/>
    <mergeCell ref="C11:D11"/>
    <mergeCell ref="C12:D12"/>
    <mergeCell ref="C13:D13"/>
    <mergeCell ref="C10:D10"/>
    <mergeCell ref="C15:D15"/>
    <mergeCell ref="C16:D16"/>
    <mergeCell ref="C17:D17"/>
    <mergeCell ref="C14:D14"/>
    <mergeCell ref="AA12:AC12"/>
    <mergeCell ref="E4:J4"/>
    <mergeCell ref="E5:F6"/>
    <mergeCell ref="E7:F7"/>
    <mergeCell ref="G7:H7"/>
    <mergeCell ref="I7:J7"/>
    <mergeCell ref="K7:L7"/>
    <mergeCell ref="M7:N7"/>
    <mergeCell ref="S9:W9"/>
    <mergeCell ref="S10:W10"/>
    <mergeCell ref="R11:Y11"/>
    <mergeCell ref="X12:Z12"/>
    <mergeCell ref="X4:Z4"/>
    <mergeCell ref="R4:W5"/>
    <mergeCell ref="G5:H6"/>
    <mergeCell ref="I5:J6"/>
    <mergeCell ref="K5:L6"/>
    <mergeCell ref="M5:N6"/>
    <mergeCell ref="S6:W6"/>
    <mergeCell ref="K4:N4"/>
    <mergeCell ref="AG12:AH12"/>
    <mergeCell ref="AG13:AH13"/>
    <mergeCell ref="AG9:AH9"/>
    <mergeCell ref="AG10:AH10"/>
    <mergeCell ref="AG11:AH11"/>
    <mergeCell ref="AF3:AS3"/>
    <mergeCell ref="AF4:AG8"/>
    <mergeCell ref="AH4:AH8"/>
    <mergeCell ref="AI4:AN4"/>
    <mergeCell ref="AO4:AR4"/>
    <mergeCell ref="AS4:AS8"/>
    <mergeCell ref="AI5:AJ6"/>
    <mergeCell ref="AK5:AL6"/>
    <mergeCell ref="AM5:AN6"/>
    <mergeCell ref="AO5:AP6"/>
    <mergeCell ref="AQ5:AR6"/>
    <mergeCell ref="AI7:AJ7"/>
    <mergeCell ref="AK7:AL7"/>
    <mergeCell ref="AM7:AN7"/>
    <mergeCell ref="AO7:AP7"/>
    <mergeCell ref="AQ7:AR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N82"/>
  <sheetViews>
    <sheetView topLeftCell="L10" zoomScale="68" zoomScaleNormal="68" workbookViewId="0">
      <selection activeCell="Q4" sqref="Q4:V7"/>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31" max="31" width="21.7109375" customWidth="1"/>
    <col min="32" max="32" width="17.7109375" customWidth="1"/>
    <col min="33" max="33" width="20.28515625" customWidth="1"/>
  </cols>
  <sheetData>
    <row r="2" spans="1:33"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c r="AD2" s="108"/>
      <c r="AE2" s="108"/>
      <c r="AF2" s="108"/>
    </row>
    <row r="3" spans="1:33" ht="44.25" customHeight="1" x14ac:dyDescent="0.25">
      <c r="A3" s="108"/>
      <c r="B3" s="276" t="s">
        <v>920</v>
      </c>
      <c r="C3" s="276"/>
      <c r="D3" s="276"/>
      <c r="E3" s="276"/>
      <c r="F3" s="276"/>
      <c r="G3" s="276"/>
      <c r="H3" s="276"/>
      <c r="I3" s="276"/>
      <c r="J3" s="276"/>
      <c r="K3" s="276"/>
      <c r="L3" s="276"/>
      <c r="M3" s="276"/>
      <c r="N3" s="276"/>
      <c r="O3" s="276"/>
      <c r="P3" s="114"/>
      <c r="Q3" s="377" t="s">
        <v>529</v>
      </c>
      <c r="R3" s="377"/>
      <c r="S3" s="377"/>
      <c r="T3" s="377"/>
      <c r="U3" s="377"/>
      <c r="V3" s="377"/>
      <c r="W3" s="377"/>
      <c r="X3" s="377"/>
      <c r="Y3" s="377"/>
      <c r="Z3" s="377"/>
      <c r="AA3" s="377"/>
      <c r="AB3" s="377"/>
      <c r="AC3" s="377"/>
      <c r="AD3" s="108"/>
      <c r="AE3" s="274" t="s">
        <v>1099</v>
      </c>
      <c r="AF3" s="273" t="s">
        <v>1098</v>
      </c>
      <c r="AG3" s="273"/>
    </row>
    <row r="4" spans="1:33"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922</v>
      </c>
      <c r="R4" s="310"/>
      <c r="S4" s="310"/>
      <c r="T4" s="310"/>
      <c r="U4" s="310"/>
      <c r="V4" s="310"/>
      <c r="W4" s="309" t="s">
        <v>531</v>
      </c>
      <c r="X4" s="309"/>
      <c r="Y4" s="309"/>
      <c r="Z4" s="350" t="s">
        <v>59</v>
      </c>
      <c r="AA4" s="350"/>
      <c r="AB4" s="350"/>
      <c r="AC4" s="350"/>
      <c r="AD4" s="108"/>
      <c r="AE4" s="274"/>
      <c r="AF4" s="273"/>
      <c r="AG4" s="273"/>
    </row>
    <row r="5" spans="1:33" ht="39.950000000000003" customHeight="1" x14ac:dyDescent="0.25">
      <c r="A5" s="108"/>
      <c r="B5" s="277"/>
      <c r="C5" s="277"/>
      <c r="D5" s="278"/>
      <c r="E5" s="287" t="s">
        <v>520</v>
      </c>
      <c r="F5" s="288"/>
      <c r="G5" s="291" t="s">
        <v>521</v>
      </c>
      <c r="H5" s="288"/>
      <c r="I5" s="291" t="s">
        <v>522</v>
      </c>
      <c r="J5" s="288"/>
      <c r="K5" s="293" t="s">
        <v>523</v>
      </c>
      <c r="L5" s="294"/>
      <c r="M5" s="293" t="s">
        <v>524</v>
      </c>
      <c r="N5" s="294"/>
      <c r="O5" s="285"/>
      <c r="P5" s="115"/>
      <c r="Q5" s="310"/>
      <c r="R5" s="310"/>
      <c r="S5" s="310"/>
      <c r="T5" s="310"/>
      <c r="U5" s="310"/>
      <c r="V5" s="310"/>
      <c r="W5" s="43" t="s">
        <v>82</v>
      </c>
      <c r="X5" s="43" t="s">
        <v>83</v>
      </c>
      <c r="Y5" s="45" t="s">
        <v>375</v>
      </c>
      <c r="Z5" s="41" t="s">
        <v>82</v>
      </c>
      <c r="AA5" s="41" t="s">
        <v>83</v>
      </c>
      <c r="AB5" s="26" t="s">
        <v>383</v>
      </c>
      <c r="AC5" s="26" t="s">
        <v>1100</v>
      </c>
      <c r="AD5" s="108"/>
      <c r="AE5" s="274"/>
      <c r="AF5" s="160" t="s">
        <v>1096</v>
      </c>
      <c r="AG5" s="160" t="s">
        <v>1097</v>
      </c>
    </row>
    <row r="6" spans="1:33" ht="39.950000000000003" customHeight="1" x14ac:dyDescent="0.25">
      <c r="A6" s="108"/>
      <c r="B6" s="277"/>
      <c r="C6" s="277"/>
      <c r="D6" s="278"/>
      <c r="E6" s="289"/>
      <c r="F6" s="290"/>
      <c r="G6" s="292"/>
      <c r="H6" s="290"/>
      <c r="I6" s="292"/>
      <c r="J6" s="290"/>
      <c r="K6" s="295"/>
      <c r="L6" s="296"/>
      <c r="M6" s="295"/>
      <c r="N6" s="296"/>
      <c r="O6" s="285"/>
      <c r="P6" s="115"/>
      <c r="Q6" s="31">
        <v>7</v>
      </c>
      <c r="R6" s="306" t="s">
        <v>700</v>
      </c>
      <c r="S6" s="306"/>
      <c r="T6" s="306"/>
      <c r="U6" s="306"/>
      <c r="V6" s="306"/>
      <c r="W6" s="31">
        <v>1</v>
      </c>
      <c r="X6" s="31">
        <v>3</v>
      </c>
      <c r="Y6" s="46" t="s">
        <v>1104</v>
      </c>
      <c r="Z6" s="31">
        <v>1</v>
      </c>
      <c r="AA6" s="31">
        <v>3</v>
      </c>
      <c r="AB6" s="46" t="s">
        <v>1104</v>
      </c>
      <c r="AC6" s="31" t="s">
        <v>1102</v>
      </c>
      <c r="AD6" s="108"/>
      <c r="AE6" s="30" t="s">
        <v>1093</v>
      </c>
      <c r="AF6" s="31">
        <v>0</v>
      </c>
      <c r="AG6" s="31">
        <v>0</v>
      </c>
    </row>
    <row r="7" spans="1:33"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8</v>
      </c>
      <c r="R7" s="306" t="s">
        <v>701</v>
      </c>
      <c r="S7" s="306"/>
      <c r="T7" s="306"/>
      <c r="U7" s="306"/>
      <c r="V7" s="306"/>
      <c r="W7" s="31">
        <v>1</v>
      </c>
      <c r="X7" s="31">
        <v>4</v>
      </c>
      <c r="Y7" s="47" t="s">
        <v>626</v>
      </c>
      <c r="Z7" s="31">
        <v>1</v>
      </c>
      <c r="AA7" s="31">
        <v>4</v>
      </c>
      <c r="AB7" s="135" t="s">
        <v>626</v>
      </c>
      <c r="AC7" s="31" t="s">
        <v>1102</v>
      </c>
      <c r="AD7" s="108"/>
      <c r="AE7" s="30" t="s">
        <v>1095</v>
      </c>
      <c r="AF7" s="31">
        <v>1</v>
      </c>
      <c r="AG7" s="31">
        <v>1</v>
      </c>
    </row>
    <row r="8" spans="1:33" ht="32.25" customHeight="1" x14ac:dyDescent="0.25">
      <c r="A8" s="108"/>
      <c r="B8" s="277"/>
      <c r="C8" s="277"/>
      <c r="D8" s="278"/>
      <c r="E8" s="38" t="s">
        <v>515</v>
      </c>
      <c r="F8" s="39" t="s">
        <v>83</v>
      </c>
      <c r="G8" s="39" t="s">
        <v>82</v>
      </c>
      <c r="H8" s="39" t="s">
        <v>83</v>
      </c>
      <c r="I8" s="39" t="s">
        <v>82</v>
      </c>
      <c r="J8" s="39" t="s">
        <v>83</v>
      </c>
      <c r="K8" s="39" t="s">
        <v>82</v>
      </c>
      <c r="L8" s="39" t="s">
        <v>83</v>
      </c>
      <c r="M8" s="39" t="s">
        <v>82</v>
      </c>
      <c r="N8" s="39" t="s">
        <v>83</v>
      </c>
      <c r="O8" s="286"/>
      <c r="P8" s="115"/>
      <c r="Q8" s="307"/>
      <c r="R8" s="307"/>
      <c r="S8" s="307"/>
      <c r="T8" s="307"/>
      <c r="U8" s="307"/>
      <c r="V8" s="307"/>
      <c r="W8" s="307"/>
      <c r="X8" s="307"/>
      <c r="Y8" s="138"/>
      <c r="Z8" s="138"/>
      <c r="AA8" s="138"/>
      <c r="AB8" s="138"/>
      <c r="AC8" s="138"/>
      <c r="AD8" s="108"/>
      <c r="AE8" s="30" t="s">
        <v>1094</v>
      </c>
      <c r="AF8" s="31">
        <v>2</v>
      </c>
      <c r="AG8" s="31">
        <v>2</v>
      </c>
    </row>
    <row r="9" spans="1:33" ht="38.25" customHeight="1" x14ac:dyDescent="0.25">
      <c r="A9" s="108"/>
      <c r="B9" s="359">
        <v>7</v>
      </c>
      <c r="C9" s="275" t="s">
        <v>1054</v>
      </c>
      <c r="D9" s="275"/>
      <c r="E9" s="40">
        <v>15</v>
      </c>
      <c r="F9" s="40"/>
      <c r="G9" s="40">
        <v>15</v>
      </c>
      <c r="H9" s="40"/>
      <c r="I9" s="40">
        <v>20</v>
      </c>
      <c r="J9" s="40"/>
      <c r="K9" s="40">
        <v>15</v>
      </c>
      <c r="L9" s="40"/>
      <c r="M9" s="40">
        <v>20</v>
      </c>
      <c r="N9" s="40"/>
      <c r="O9" s="44">
        <f>SUM(E9:N9)</f>
        <v>85</v>
      </c>
      <c r="P9" s="116"/>
      <c r="Q9" s="108"/>
      <c r="R9" s="108"/>
      <c r="S9" s="108"/>
      <c r="T9" s="108"/>
      <c r="U9" s="108"/>
      <c r="V9" s="108"/>
      <c r="W9" s="308"/>
      <c r="X9" s="308"/>
      <c r="Y9" s="308"/>
      <c r="Z9" s="300"/>
      <c r="AA9" s="300"/>
      <c r="AB9" s="300"/>
      <c r="AC9" s="108"/>
      <c r="AD9" s="108"/>
      <c r="AE9" s="108"/>
      <c r="AF9" s="108"/>
    </row>
    <row r="10" spans="1:33" ht="30" customHeight="1" x14ac:dyDescent="0.25">
      <c r="A10" s="108"/>
      <c r="B10" s="359"/>
      <c r="C10" s="275" t="s">
        <v>921</v>
      </c>
      <c r="D10" s="275"/>
      <c r="E10" s="40">
        <v>15</v>
      </c>
      <c r="F10" s="40"/>
      <c r="G10" s="40">
        <v>15</v>
      </c>
      <c r="H10" s="40"/>
      <c r="I10" s="40">
        <v>20</v>
      </c>
      <c r="J10" s="40"/>
      <c r="K10" s="40">
        <v>15</v>
      </c>
      <c r="L10" s="40"/>
      <c r="M10" s="40">
        <v>20</v>
      </c>
      <c r="N10" s="40"/>
      <c r="O10" s="44">
        <f t="shared" ref="O10:O11" si="0">SUM(E10:N10)</f>
        <v>85</v>
      </c>
      <c r="P10" s="116"/>
      <c r="Q10" s="108"/>
      <c r="R10" s="108"/>
      <c r="S10" s="108"/>
      <c r="T10" s="108"/>
      <c r="U10" s="108"/>
      <c r="V10" s="108"/>
      <c r="W10" s="108"/>
      <c r="X10" s="108"/>
      <c r="Y10" s="108"/>
      <c r="Z10" s="108"/>
      <c r="AA10" s="108"/>
      <c r="AB10" s="108"/>
      <c r="AC10" s="108"/>
      <c r="AD10" s="108"/>
      <c r="AE10" s="108"/>
      <c r="AF10" s="108"/>
    </row>
    <row r="11" spans="1:33" ht="42" customHeight="1" x14ac:dyDescent="0.25">
      <c r="A11" s="108"/>
      <c r="B11" s="117">
        <v>8</v>
      </c>
      <c r="C11" s="358" t="s">
        <v>23</v>
      </c>
      <c r="D11" s="358"/>
      <c r="E11" s="42">
        <v>10</v>
      </c>
      <c r="F11" s="42"/>
      <c r="G11" s="42">
        <v>10</v>
      </c>
      <c r="H11" s="42"/>
      <c r="I11" s="42">
        <v>20</v>
      </c>
      <c r="J11" s="42"/>
      <c r="K11" s="42">
        <v>10</v>
      </c>
      <c r="L11" s="42"/>
      <c r="M11" s="42">
        <v>15</v>
      </c>
      <c r="N11" s="42"/>
      <c r="O11" s="44">
        <f t="shared" si="0"/>
        <v>65</v>
      </c>
      <c r="P11" s="116"/>
      <c r="AC11" s="108"/>
      <c r="AD11" s="108"/>
      <c r="AE11" s="108"/>
      <c r="AF11" s="108"/>
    </row>
    <row r="12" spans="1:33" ht="15" customHeight="1" x14ac:dyDescent="0.25">
      <c r="A12" s="138"/>
      <c r="B12" s="122"/>
      <c r="C12" s="138"/>
      <c r="D12" s="138"/>
      <c r="E12" s="127"/>
      <c r="F12" s="127"/>
      <c r="G12" s="127"/>
      <c r="H12" s="127"/>
      <c r="I12" s="127"/>
      <c r="J12" s="127"/>
      <c r="K12" s="127"/>
      <c r="L12" s="127"/>
      <c r="M12" s="127"/>
      <c r="N12" s="127"/>
      <c r="O12" s="129"/>
      <c r="P12" s="116"/>
      <c r="Q12" s="321"/>
      <c r="R12" s="321"/>
      <c r="S12" s="321"/>
      <c r="T12" s="321"/>
      <c r="U12" s="321"/>
      <c r="V12" s="321"/>
      <c r="W12" s="360" t="s">
        <v>915</v>
      </c>
      <c r="X12" s="360"/>
      <c r="Y12" s="360"/>
      <c r="Z12" s="360"/>
      <c r="AA12" s="360"/>
      <c r="AB12" s="360"/>
      <c r="AC12" s="108"/>
      <c r="AD12" s="108"/>
      <c r="AE12" s="108"/>
      <c r="AF12" s="108"/>
    </row>
    <row r="13" spans="1:33" ht="15" customHeight="1" x14ac:dyDescent="0.25">
      <c r="A13" s="138"/>
      <c r="B13" s="122"/>
      <c r="C13" s="138"/>
      <c r="D13" s="138"/>
      <c r="E13" s="127"/>
      <c r="F13" s="127"/>
      <c r="G13" s="127"/>
      <c r="H13" s="127"/>
      <c r="I13" s="127"/>
      <c r="J13" s="127"/>
      <c r="K13" s="127"/>
      <c r="L13" s="127"/>
      <c r="M13" s="127"/>
      <c r="N13" s="127"/>
      <c r="O13" s="129"/>
      <c r="P13" s="116"/>
      <c r="Q13" s="361" t="s">
        <v>63</v>
      </c>
      <c r="R13" s="361"/>
      <c r="S13" s="361"/>
      <c r="T13" s="361"/>
      <c r="U13" s="361"/>
      <c r="V13" s="361"/>
      <c r="W13" s="362" t="s">
        <v>917</v>
      </c>
      <c r="X13" s="363"/>
      <c r="Y13" s="364"/>
      <c r="Z13" s="365" t="s">
        <v>919</v>
      </c>
      <c r="AA13" s="366"/>
      <c r="AB13" s="367"/>
      <c r="AC13" s="108"/>
      <c r="AD13" s="108"/>
      <c r="AE13" s="108"/>
      <c r="AF13" s="108"/>
    </row>
    <row r="14" spans="1:33" ht="15" customHeight="1" x14ac:dyDescent="0.3">
      <c r="A14" s="138"/>
      <c r="B14" s="145"/>
      <c r="C14" s="138"/>
      <c r="D14" s="138"/>
      <c r="E14" s="127"/>
      <c r="F14" s="127"/>
      <c r="G14" s="127"/>
      <c r="H14" s="127"/>
      <c r="I14" s="127"/>
      <c r="J14" s="127"/>
      <c r="K14" s="127"/>
      <c r="L14" s="127"/>
      <c r="M14" s="127"/>
      <c r="N14" s="127"/>
      <c r="O14" s="138"/>
      <c r="P14" s="116"/>
      <c r="Q14" s="369" t="s">
        <v>66</v>
      </c>
      <c r="R14" s="369"/>
      <c r="S14" s="369"/>
      <c r="T14" s="369"/>
      <c r="U14" s="369"/>
      <c r="V14" s="369"/>
      <c r="W14" s="320">
        <v>0</v>
      </c>
      <c r="X14" s="320"/>
      <c r="Y14" s="320"/>
      <c r="Z14" s="338">
        <f>W14/2</f>
        <v>0</v>
      </c>
      <c r="AA14" s="338"/>
      <c r="AB14" s="338"/>
      <c r="AC14" s="108"/>
      <c r="AD14" s="108"/>
      <c r="AE14" s="108"/>
      <c r="AF14" s="108"/>
    </row>
    <row r="15" spans="1:33" ht="15" customHeight="1" x14ac:dyDescent="0.3">
      <c r="A15" s="138"/>
      <c r="B15" s="145"/>
      <c r="C15" s="138"/>
      <c r="D15" s="138"/>
      <c r="E15" s="127"/>
      <c r="F15" s="127"/>
      <c r="G15" s="127"/>
      <c r="H15" s="127"/>
      <c r="I15" s="127"/>
      <c r="J15" s="127"/>
      <c r="K15" s="127"/>
      <c r="L15" s="127"/>
      <c r="M15" s="127"/>
      <c r="N15" s="127"/>
      <c r="O15" s="32"/>
      <c r="P15" s="116"/>
      <c r="Q15" s="370" t="s">
        <v>67</v>
      </c>
      <c r="R15" s="370"/>
      <c r="S15" s="370"/>
      <c r="T15" s="370"/>
      <c r="U15" s="370"/>
      <c r="V15" s="370"/>
      <c r="W15" s="336">
        <v>1</v>
      </c>
      <c r="X15" s="336"/>
      <c r="Y15" s="336"/>
      <c r="Z15" s="339">
        <f t="shared" ref="Z15:Z18" si="1">W15/2</f>
        <v>0.5</v>
      </c>
      <c r="AA15" s="339"/>
      <c r="AB15" s="339"/>
      <c r="AC15" s="108"/>
      <c r="AD15" s="108"/>
      <c r="AE15" s="108"/>
      <c r="AF15" s="108"/>
    </row>
    <row r="16" spans="1:33" ht="15" customHeight="1" x14ac:dyDescent="0.3">
      <c r="A16" s="138"/>
      <c r="B16" s="145"/>
      <c r="C16" s="138"/>
      <c r="D16" s="138"/>
      <c r="E16" s="127"/>
      <c r="F16" s="127"/>
      <c r="G16" s="127"/>
      <c r="H16" s="127"/>
      <c r="I16" s="127"/>
      <c r="J16" s="127"/>
      <c r="K16" s="127"/>
      <c r="L16" s="127"/>
      <c r="M16" s="127"/>
      <c r="N16" s="127"/>
      <c r="O16" s="32"/>
      <c r="P16" s="116"/>
      <c r="Q16" s="373" t="s">
        <v>68</v>
      </c>
      <c r="R16" s="373"/>
      <c r="S16" s="373"/>
      <c r="T16" s="373"/>
      <c r="U16" s="373"/>
      <c r="V16" s="373"/>
      <c r="W16" s="337">
        <v>1</v>
      </c>
      <c r="X16" s="337"/>
      <c r="Y16" s="337"/>
      <c r="Z16" s="340">
        <f t="shared" si="1"/>
        <v>0.5</v>
      </c>
      <c r="AA16" s="340"/>
      <c r="AB16" s="340"/>
      <c r="AC16" s="108"/>
      <c r="AD16" s="108"/>
      <c r="AE16" s="108"/>
      <c r="AF16" s="108"/>
    </row>
    <row r="17" spans="1:40" ht="15" customHeight="1" x14ac:dyDescent="0.3">
      <c r="A17" s="138"/>
      <c r="B17" s="368"/>
      <c r="C17" s="138"/>
      <c r="D17" s="138"/>
      <c r="E17" s="127"/>
      <c r="F17" s="127"/>
      <c r="G17" s="127"/>
      <c r="H17" s="127"/>
      <c r="I17" s="127"/>
      <c r="J17" s="127"/>
      <c r="K17" s="127"/>
      <c r="L17" s="127"/>
      <c r="M17" s="127"/>
      <c r="N17" s="127"/>
      <c r="O17" s="32"/>
      <c r="P17" s="116"/>
      <c r="Q17" s="374" t="s">
        <v>69</v>
      </c>
      <c r="R17" s="374"/>
      <c r="S17" s="374"/>
      <c r="T17" s="374"/>
      <c r="U17" s="374"/>
      <c r="V17" s="374"/>
      <c r="W17" s="343">
        <v>0</v>
      </c>
      <c r="X17" s="343"/>
      <c r="Y17" s="343"/>
      <c r="Z17" s="375">
        <f t="shared" si="1"/>
        <v>0</v>
      </c>
      <c r="AA17" s="375"/>
      <c r="AB17" s="375"/>
      <c r="AC17" s="108"/>
      <c r="AD17" s="108"/>
      <c r="AE17" s="108"/>
      <c r="AF17" s="108"/>
    </row>
    <row r="18" spans="1:40" ht="15" customHeight="1" x14ac:dyDescent="0.3">
      <c r="A18" s="138"/>
      <c r="B18" s="368"/>
      <c r="C18" s="138"/>
      <c r="D18" s="138"/>
      <c r="E18" s="127"/>
      <c r="F18" s="127"/>
      <c r="G18" s="127"/>
      <c r="H18" s="127"/>
      <c r="I18" s="127"/>
      <c r="J18" s="127"/>
      <c r="K18" s="127"/>
      <c r="L18" s="127"/>
      <c r="M18" s="127"/>
      <c r="N18" s="127"/>
      <c r="O18" s="32"/>
      <c r="P18" s="116"/>
      <c r="Q18" s="371" t="s">
        <v>70</v>
      </c>
      <c r="R18" s="371"/>
      <c r="S18" s="371"/>
      <c r="T18" s="371"/>
      <c r="U18" s="371"/>
      <c r="V18" s="371"/>
      <c r="W18" s="344">
        <f>SUM(W14:W17)</f>
        <v>2</v>
      </c>
      <c r="X18" s="344"/>
      <c r="Y18" s="344"/>
      <c r="Z18" s="372">
        <f t="shared" si="1"/>
        <v>1</v>
      </c>
      <c r="AA18" s="372"/>
      <c r="AB18" s="372"/>
      <c r="AC18" s="121"/>
      <c r="AD18" s="108"/>
      <c r="AE18" s="108"/>
      <c r="AF18" s="108"/>
    </row>
    <row r="19" spans="1:40" ht="15" customHeight="1" x14ac:dyDescent="0.25">
      <c r="A19" s="138"/>
      <c r="B19" s="368"/>
      <c r="C19" s="138"/>
      <c r="D19" s="138"/>
      <c r="E19" s="127"/>
      <c r="F19" s="127"/>
      <c r="G19" s="127"/>
      <c r="H19" s="127"/>
      <c r="I19" s="127"/>
      <c r="J19" s="127"/>
      <c r="K19" s="127"/>
      <c r="L19" s="127"/>
      <c r="M19" s="127"/>
      <c r="N19" s="127"/>
      <c r="O19" s="32"/>
      <c r="P19" s="116"/>
      <c r="Q19" s="108"/>
      <c r="AC19" s="108"/>
      <c r="AD19" s="108"/>
      <c r="AE19" s="108"/>
      <c r="AF19" s="108"/>
    </row>
    <row r="20" spans="1:40" ht="15" customHeight="1" x14ac:dyDescent="0.25">
      <c r="A20" s="138"/>
      <c r="B20" s="128"/>
      <c r="C20" s="138"/>
      <c r="D20" s="138"/>
      <c r="E20" s="127"/>
      <c r="F20" s="127"/>
      <c r="G20" s="127"/>
      <c r="H20" s="127"/>
      <c r="I20" s="127"/>
      <c r="J20" s="127"/>
      <c r="K20" s="127"/>
      <c r="L20" s="127"/>
      <c r="M20" s="127"/>
      <c r="N20" s="127"/>
      <c r="O20" s="32"/>
      <c r="P20" s="113"/>
      <c r="Q20" s="321"/>
      <c r="R20" s="321"/>
      <c r="S20" s="321"/>
      <c r="T20" s="321"/>
      <c r="U20" s="321"/>
      <c r="V20" s="321"/>
      <c r="W20" s="360" t="s">
        <v>916</v>
      </c>
      <c r="X20" s="360"/>
      <c r="Y20" s="360"/>
      <c r="Z20" s="360"/>
      <c r="AA20" s="360"/>
      <c r="AB20" s="360"/>
      <c r="AC20" s="108"/>
      <c r="AD20" s="108"/>
      <c r="AE20" s="108"/>
      <c r="AF20" s="108"/>
    </row>
    <row r="21" spans="1:40" ht="15" customHeight="1" x14ac:dyDescent="0.25">
      <c r="A21" s="138"/>
      <c r="B21" s="128"/>
      <c r="C21" s="138"/>
      <c r="D21" s="138"/>
      <c r="E21" s="127"/>
      <c r="F21" s="127"/>
      <c r="G21" s="127"/>
      <c r="H21" s="127"/>
      <c r="I21" s="127"/>
      <c r="J21" s="127"/>
      <c r="K21" s="127"/>
      <c r="L21" s="127"/>
      <c r="M21" s="127"/>
      <c r="N21" s="127"/>
      <c r="O21" s="32"/>
      <c r="P21" s="113"/>
      <c r="Q21" s="361" t="s">
        <v>63</v>
      </c>
      <c r="R21" s="361"/>
      <c r="S21" s="361"/>
      <c r="T21" s="361"/>
      <c r="U21" s="361"/>
      <c r="V21" s="361"/>
      <c r="W21" s="361" t="s">
        <v>917</v>
      </c>
      <c r="X21" s="361"/>
      <c r="Y21" s="361"/>
      <c r="Z21" s="376" t="s">
        <v>918</v>
      </c>
      <c r="AA21" s="376"/>
      <c r="AB21" s="376"/>
      <c r="AC21" s="108"/>
      <c r="AD21" s="108"/>
      <c r="AE21" s="108"/>
      <c r="AF21" s="108"/>
    </row>
    <row r="22" spans="1:40" ht="15" customHeight="1" x14ac:dyDescent="0.3">
      <c r="A22" s="138"/>
      <c r="B22" s="128"/>
      <c r="C22" s="138"/>
      <c r="D22" s="138"/>
      <c r="E22" s="127"/>
      <c r="F22" s="127"/>
      <c r="G22" s="127"/>
      <c r="H22" s="127"/>
      <c r="I22" s="127"/>
      <c r="J22" s="127"/>
      <c r="K22" s="127"/>
      <c r="L22" s="127"/>
      <c r="M22" s="127"/>
      <c r="N22" s="127"/>
      <c r="O22" s="32"/>
      <c r="P22" s="108"/>
      <c r="Q22" s="369" t="s">
        <v>66</v>
      </c>
      <c r="R22" s="369"/>
      <c r="S22" s="369"/>
      <c r="T22" s="369"/>
      <c r="U22" s="369"/>
      <c r="V22" s="369"/>
      <c r="W22" s="320">
        <v>0</v>
      </c>
      <c r="X22" s="320"/>
      <c r="Y22" s="320"/>
      <c r="Z22" s="338">
        <f>W22/2</f>
        <v>0</v>
      </c>
      <c r="AA22" s="338"/>
      <c r="AB22" s="338"/>
    </row>
    <row r="23" spans="1:40" ht="15" customHeight="1" x14ac:dyDescent="0.3">
      <c r="A23" s="138"/>
      <c r="B23" s="128"/>
      <c r="C23" s="138"/>
      <c r="D23" s="138"/>
      <c r="E23" s="127"/>
      <c r="F23" s="127"/>
      <c r="G23" s="127"/>
      <c r="H23" s="127"/>
      <c r="I23" s="127"/>
      <c r="J23" s="127"/>
      <c r="K23" s="127"/>
      <c r="L23" s="127"/>
      <c r="M23" s="127"/>
      <c r="N23" s="127"/>
      <c r="O23" s="129"/>
      <c r="P23"/>
      <c r="Q23" s="370" t="s">
        <v>67</v>
      </c>
      <c r="R23" s="370"/>
      <c r="S23" s="370"/>
      <c r="T23" s="370"/>
      <c r="U23" s="370"/>
      <c r="V23" s="370"/>
      <c r="W23" s="336">
        <v>1</v>
      </c>
      <c r="X23" s="336"/>
      <c r="Y23" s="336"/>
      <c r="Z23" s="339">
        <f t="shared" ref="Z23:Z25" si="2">W23/2</f>
        <v>0.5</v>
      </c>
      <c r="AA23" s="339"/>
      <c r="AB23" s="339"/>
    </row>
    <row r="24" spans="1:40" ht="15" customHeight="1" x14ac:dyDescent="0.3">
      <c r="A24" s="138"/>
      <c r="B24" s="128"/>
      <c r="O24" s="129"/>
      <c r="P24"/>
      <c r="Q24" s="373" t="s">
        <v>68</v>
      </c>
      <c r="R24" s="373"/>
      <c r="S24" s="373"/>
      <c r="T24" s="373"/>
      <c r="U24" s="373"/>
      <c r="V24" s="373"/>
      <c r="W24" s="337">
        <v>1</v>
      </c>
      <c r="X24" s="337"/>
      <c r="Y24" s="337"/>
      <c r="Z24" s="378">
        <f t="shared" si="2"/>
        <v>0.5</v>
      </c>
      <c r="AA24" s="378"/>
      <c r="AB24" s="378"/>
    </row>
    <row r="25" spans="1:40" ht="15" customHeight="1" x14ac:dyDescent="0.3">
      <c r="A25" s="138"/>
      <c r="B25" s="128"/>
      <c r="O25" s="129"/>
      <c r="P25"/>
      <c r="Q25" s="374" t="s">
        <v>69</v>
      </c>
      <c r="R25" s="374"/>
      <c r="S25" s="374"/>
      <c r="T25" s="374"/>
      <c r="U25" s="374"/>
      <c r="V25" s="374"/>
      <c r="W25" s="343">
        <v>0</v>
      </c>
      <c r="X25" s="343"/>
      <c r="Y25" s="343"/>
      <c r="Z25" s="375">
        <f t="shared" si="2"/>
        <v>0</v>
      </c>
      <c r="AA25" s="375"/>
      <c r="AB25" s="375"/>
    </row>
    <row r="26" spans="1:40" ht="30" customHeight="1" x14ac:dyDescent="0.3">
      <c r="A26" s="138"/>
      <c r="B26" s="128"/>
      <c r="O26" s="129"/>
      <c r="P26"/>
      <c r="Q26" s="371" t="s">
        <v>70</v>
      </c>
      <c r="R26" s="371"/>
      <c r="S26" s="371"/>
      <c r="T26" s="371"/>
      <c r="U26" s="371"/>
      <c r="V26" s="371"/>
      <c r="W26" s="344">
        <f>SUM(W22:W25)</f>
        <v>2</v>
      </c>
      <c r="X26" s="344"/>
      <c r="Y26" s="344"/>
      <c r="Z26" s="347">
        <f>SUM(Z22:Z25)</f>
        <v>1</v>
      </c>
      <c r="AA26" s="344"/>
      <c r="AB26" s="344"/>
    </row>
    <row r="27" spans="1:40" ht="30" customHeight="1" x14ac:dyDescent="0.25">
      <c r="A27" s="138"/>
      <c r="B27" s="128"/>
      <c r="O27" s="129"/>
      <c r="P27"/>
    </row>
    <row r="28" spans="1:40" ht="30" customHeight="1" x14ac:dyDescent="0.25">
      <c r="A28" s="108"/>
      <c r="B28" s="107"/>
      <c r="O28" s="113"/>
      <c r="P28"/>
      <c r="Q28" s="108"/>
      <c r="R28" s="108"/>
      <c r="S28" s="108"/>
      <c r="T28" s="108"/>
      <c r="U28" s="108"/>
      <c r="V28" s="108"/>
      <c r="W28" s="108"/>
      <c r="X28" s="108"/>
      <c r="Y28" s="108"/>
      <c r="Z28" s="108"/>
      <c r="AA28" s="108"/>
      <c r="AB28" s="108"/>
    </row>
    <row r="29" spans="1:40" ht="30" customHeight="1" x14ac:dyDescent="0.25">
      <c r="A29" s="108"/>
      <c r="B29" s="107"/>
      <c r="O29" s="113"/>
      <c r="P29"/>
      <c r="Q29" s="108"/>
      <c r="R29" s="108"/>
      <c r="S29" s="108"/>
      <c r="T29" s="108"/>
      <c r="U29" s="108"/>
      <c r="V29" s="108"/>
      <c r="W29" s="108"/>
      <c r="X29" s="108"/>
      <c r="Y29" s="108"/>
      <c r="Z29" s="108"/>
      <c r="AA29" s="108"/>
      <c r="AB29" s="108"/>
    </row>
    <row r="30" spans="1:40" ht="30" customHeight="1" x14ac:dyDescent="0.25">
      <c r="A30" s="108"/>
      <c r="B30" s="107"/>
      <c r="O30" s="113"/>
      <c r="P30"/>
      <c r="Q30" s="108"/>
      <c r="R30" s="108"/>
      <c r="S30" s="108"/>
      <c r="T30" s="108"/>
      <c r="U30" s="108"/>
      <c r="V30" s="108"/>
      <c r="W30" s="108"/>
      <c r="X30" s="108"/>
      <c r="Y30" s="108"/>
      <c r="Z30" s="108"/>
      <c r="AA30" s="108"/>
      <c r="AB30" s="108"/>
    </row>
    <row r="31" spans="1:40" ht="30" customHeight="1" x14ac:dyDescent="0.25">
      <c r="A31" s="108"/>
      <c r="B31" s="107"/>
      <c r="O31" s="113"/>
      <c r="P31" s="113"/>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row>
    <row r="32" spans="1:40" x14ac:dyDescent="0.25">
      <c r="A32" s="108"/>
      <c r="B32" s="107"/>
      <c r="O32" s="113"/>
      <c r="P32" s="113"/>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row>
    <row r="33" spans="1:40" x14ac:dyDescent="0.25">
      <c r="A33" s="108"/>
      <c r="B33" s="107"/>
      <c r="O33" s="113"/>
      <c r="P33" s="113"/>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row>
    <row r="34" spans="1:40" x14ac:dyDescent="0.25">
      <c r="A34" s="108"/>
      <c r="B34" s="107"/>
      <c r="O34" s="113"/>
      <c r="P34" s="113"/>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row>
    <row r="35" spans="1:40" x14ac:dyDescent="0.25">
      <c r="A35" s="108"/>
      <c r="B35" s="107"/>
      <c r="O35" s="113"/>
      <c r="P35" s="113"/>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row>
    <row r="36" spans="1:40" x14ac:dyDescent="0.25">
      <c r="A36" s="108"/>
      <c r="B36" s="107"/>
      <c r="O36" s="113"/>
      <c r="P36" s="113"/>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row>
    <row r="37" spans="1:40" x14ac:dyDescent="0.25">
      <c r="A37" s="108"/>
      <c r="B37" s="107"/>
      <c r="O37" s="113"/>
      <c r="P37" s="113"/>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row>
    <row r="38" spans="1:40" x14ac:dyDescent="0.25">
      <c r="A38" s="108"/>
      <c r="B38" s="107"/>
      <c r="O38" s="113"/>
      <c r="P38" s="113"/>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row>
    <row r="39" spans="1:40" x14ac:dyDescent="0.25">
      <c r="A39" s="108"/>
      <c r="B39" s="107"/>
      <c r="O39" s="113"/>
      <c r="P39" s="113"/>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row>
    <row r="40" spans="1:40" x14ac:dyDescent="0.25">
      <c r="A40" s="108"/>
      <c r="B40" s="107"/>
      <c r="O40" s="113"/>
      <c r="P40" s="113"/>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row>
    <row r="41" spans="1:40" x14ac:dyDescent="0.25">
      <c r="A41" s="108"/>
      <c r="B41" s="107"/>
      <c r="O41" s="113"/>
      <c r="P41" s="113"/>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row>
    <row r="42" spans="1:40" x14ac:dyDescent="0.25">
      <c r="A42" s="108"/>
      <c r="B42" s="107"/>
      <c r="C42" s="108"/>
      <c r="D42" s="108"/>
      <c r="E42" s="109"/>
      <c r="F42" s="109"/>
      <c r="G42" s="109"/>
      <c r="H42" s="109"/>
      <c r="I42" s="109"/>
      <c r="J42" s="109"/>
      <c r="K42" s="109"/>
      <c r="L42" s="109"/>
      <c r="M42" s="109"/>
      <c r="N42" s="109"/>
      <c r="O42" s="113"/>
      <c r="P42" s="113"/>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row>
    <row r="43" spans="1:40" x14ac:dyDescent="0.25">
      <c r="A43" s="108"/>
      <c r="B43" s="107"/>
      <c r="C43" s="108"/>
      <c r="D43" s="108"/>
      <c r="E43" s="109"/>
      <c r="F43" s="109"/>
      <c r="G43" s="109"/>
      <c r="H43" s="109"/>
      <c r="I43" s="109"/>
      <c r="J43" s="109"/>
      <c r="K43" s="109"/>
      <c r="L43" s="109"/>
      <c r="M43" s="109"/>
      <c r="N43" s="109"/>
      <c r="O43" s="113"/>
      <c r="P43" s="113"/>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row>
    <row r="44" spans="1:40" x14ac:dyDescent="0.25">
      <c r="A44" s="108"/>
      <c r="B44" s="107"/>
      <c r="C44" s="108"/>
      <c r="D44" s="108"/>
      <c r="E44" s="109"/>
      <c r="F44" s="109"/>
      <c r="G44" s="109"/>
      <c r="H44" s="109"/>
      <c r="I44" s="109"/>
      <c r="J44" s="109"/>
      <c r="K44" s="109"/>
      <c r="L44" s="109"/>
      <c r="M44" s="109"/>
      <c r="N44" s="109"/>
      <c r="O44" s="113"/>
      <c r="P44" s="113"/>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row>
    <row r="45" spans="1:40" x14ac:dyDescent="0.25">
      <c r="A45" s="108"/>
      <c r="B45" s="107"/>
      <c r="C45" s="108"/>
      <c r="D45" s="108"/>
      <c r="E45" s="109"/>
      <c r="F45" s="109"/>
      <c r="G45" s="109"/>
      <c r="H45" s="109"/>
      <c r="I45" s="109"/>
      <c r="J45" s="109"/>
      <c r="K45" s="109"/>
      <c r="L45" s="109"/>
      <c r="M45" s="109"/>
      <c r="N45" s="109"/>
      <c r="O45" s="113"/>
      <c r="P45" s="113"/>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row>
    <row r="46" spans="1:40" x14ac:dyDescent="0.25">
      <c r="A46" s="108"/>
      <c r="B46" s="107"/>
      <c r="C46" s="108"/>
      <c r="D46" s="108"/>
      <c r="E46" s="109"/>
      <c r="F46" s="109"/>
      <c r="G46" s="109"/>
      <c r="H46" s="109"/>
      <c r="I46" s="109"/>
      <c r="J46" s="109"/>
      <c r="K46" s="109"/>
      <c r="L46" s="109"/>
      <c r="M46" s="109"/>
      <c r="N46" s="109"/>
      <c r="O46" s="113"/>
      <c r="P46" s="113"/>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row>
    <row r="47" spans="1:40" x14ac:dyDescent="0.25">
      <c r="A47" s="108"/>
      <c r="B47" s="107"/>
      <c r="C47" s="108"/>
      <c r="D47" s="108"/>
      <c r="E47" s="109"/>
      <c r="F47" s="109"/>
      <c r="G47" s="109"/>
      <c r="H47" s="109"/>
      <c r="I47" s="109"/>
      <c r="J47" s="109"/>
      <c r="K47" s="109"/>
      <c r="L47" s="109"/>
      <c r="M47" s="109"/>
      <c r="N47" s="109"/>
      <c r="O47" s="113"/>
      <c r="P47" s="113"/>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row>
    <row r="48" spans="1:40" x14ac:dyDescent="0.25">
      <c r="A48" s="108"/>
      <c r="B48" s="107"/>
      <c r="C48" s="108"/>
      <c r="D48" s="108"/>
      <c r="E48" s="109"/>
      <c r="F48" s="109"/>
      <c r="G48" s="109"/>
      <c r="H48" s="109"/>
      <c r="I48" s="109"/>
      <c r="J48" s="109"/>
      <c r="K48" s="109"/>
      <c r="L48" s="109"/>
      <c r="M48" s="109"/>
      <c r="N48" s="109"/>
      <c r="O48" s="113"/>
      <c r="P48" s="113"/>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row>
    <row r="49" spans="1:40"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row>
    <row r="50" spans="1:40"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row>
    <row r="51" spans="1:40"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row>
    <row r="52" spans="1:40"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row>
    <row r="53" spans="1:40"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row>
    <row r="54" spans="1:40"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row>
    <row r="55" spans="1:40"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row>
    <row r="56" spans="1:40"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row>
    <row r="57" spans="1:40"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row>
    <row r="58" spans="1:40"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row>
    <row r="59" spans="1:40"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row>
    <row r="60" spans="1:40"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row>
    <row r="61" spans="1:40"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row>
    <row r="62" spans="1:40"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row>
    <row r="63" spans="1:40"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row>
    <row r="64" spans="1:40"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row>
    <row r="65" spans="1:40"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row>
    <row r="66" spans="1:40"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row>
    <row r="67" spans="1:40" x14ac:dyDescent="0.25">
      <c r="A67" s="108"/>
      <c r="B67" s="107"/>
      <c r="P67" s="113"/>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row>
    <row r="68" spans="1:40" x14ac:dyDescent="0.25">
      <c r="A68" s="108"/>
      <c r="B68" s="107"/>
      <c r="P68" s="113"/>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row>
    <row r="69" spans="1:40" x14ac:dyDescent="0.25">
      <c r="A69" s="108"/>
      <c r="B69" s="107"/>
      <c r="P69" s="113"/>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row>
    <row r="70" spans="1:40" x14ac:dyDescent="0.25">
      <c r="A70" s="108"/>
      <c r="B70" s="107"/>
      <c r="E70"/>
      <c r="F70"/>
      <c r="G70"/>
      <c r="H70"/>
      <c r="I70"/>
      <c r="J70"/>
      <c r="K70"/>
      <c r="L70"/>
      <c r="M70"/>
      <c r="N70"/>
      <c r="O70"/>
      <c r="P70" s="113"/>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row>
    <row r="71" spans="1:40" x14ac:dyDescent="0.25">
      <c r="A71" s="108"/>
      <c r="B71" s="107"/>
      <c r="E71"/>
      <c r="F71"/>
      <c r="G71"/>
      <c r="H71"/>
      <c r="I71"/>
      <c r="J71"/>
      <c r="K71"/>
      <c r="L71"/>
      <c r="M71"/>
      <c r="N71"/>
      <c r="O71"/>
      <c r="P71" s="113"/>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row>
    <row r="72" spans="1:40" x14ac:dyDescent="0.25">
      <c r="A72" s="108"/>
      <c r="B72" s="107"/>
      <c r="E72"/>
      <c r="F72"/>
      <c r="G72"/>
      <c r="H72"/>
      <c r="I72"/>
      <c r="J72"/>
      <c r="K72"/>
      <c r="L72"/>
      <c r="M72"/>
      <c r="N72"/>
      <c r="O72"/>
      <c r="P72" s="113"/>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row>
    <row r="73" spans="1:40" x14ac:dyDescent="0.25">
      <c r="A73" s="108"/>
      <c r="B73" s="107"/>
      <c r="E73"/>
      <c r="F73"/>
      <c r="G73"/>
      <c r="H73"/>
      <c r="I73"/>
      <c r="J73"/>
      <c r="K73"/>
      <c r="L73"/>
      <c r="M73"/>
      <c r="N73"/>
      <c r="O73"/>
      <c r="P73" s="113"/>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row>
    <row r="74" spans="1:40" x14ac:dyDescent="0.25">
      <c r="A74" s="108"/>
      <c r="B74" s="107"/>
      <c r="E74"/>
      <c r="F74"/>
      <c r="G74"/>
      <c r="H74"/>
      <c r="I74"/>
      <c r="J74"/>
      <c r="K74"/>
      <c r="L74"/>
      <c r="M74"/>
      <c r="N74"/>
      <c r="O74"/>
      <c r="P74" s="113"/>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row>
    <row r="75" spans="1:40" x14ac:dyDescent="0.25">
      <c r="P75" s="113"/>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row>
    <row r="76" spans="1:40" x14ac:dyDescent="0.25">
      <c r="P76" s="113"/>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row>
    <row r="77" spans="1:40" x14ac:dyDescent="0.25">
      <c r="P77" s="113"/>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row>
    <row r="78" spans="1:40" x14ac:dyDescent="0.25">
      <c r="B78"/>
      <c r="P78" s="113"/>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row>
    <row r="79" spans="1:40" x14ac:dyDescent="0.25">
      <c r="B79"/>
      <c r="P79" s="113"/>
      <c r="AC79" s="108"/>
      <c r="AD79" s="108"/>
      <c r="AE79" s="108"/>
      <c r="AF79" s="108"/>
      <c r="AG79" s="108"/>
      <c r="AH79" s="108"/>
      <c r="AI79" s="108"/>
      <c r="AJ79" s="108"/>
      <c r="AK79" s="108"/>
      <c r="AL79" s="108"/>
      <c r="AM79" s="108"/>
      <c r="AN79" s="108"/>
    </row>
    <row r="80" spans="1:40" x14ac:dyDescent="0.25">
      <c r="B80"/>
      <c r="P80" s="113"/>
      <c r="AC80" s="108"/>
      <c r="AD80" s="108"/>
      <c r="AE80" s="108"/>
      <c r="AF80" s="108"/>
      <c r="AG80" s="108"/>
      <c r="AH80" s="108"/>
      <c r="AI80" s="108"/>
      <c r="AJ80" s="108"/>
      <c r="AK80" s="108"/>
      <c r="AL80" s="108"/>
      <c r="AM80" s="108"/>
      <c r="AN80" s="108"/>
    </row>
    <row r="81" spans="2:40" x14ac:dyDescent="0.25">
      <c r="B81"/>
      <c r="P81" s="113"/>
      <c r="AC81" s="108"/>
      <c r="AD81" s="108"/>
      <c r="AE81" s="108"/>
      <c r="AF81" s="108"/>
      <c r="AG81" s="108"/>
      <c r="AH81" s="108"/>
      <c r="AI81" s="108"/>
      <c r="AJ81" s="108"/>
      <c r="AK81" s="108"/>
      <c r="AL81" s="108"/>
      <c r="AM81" s="108"/>
      <c r="AN81" s="108"/>
    </row>
    <row r="82" spans="2:40" x14ac:dyDescent="0.25">
      <c r="B82"/>
      <c r="P82" s="113"/>
      <c r="AC82" s="108"/>
      <c r="AD82" s="108"/>
      <c r="AE82" s="108"/>
      <c r="AF82" s="108"/>
      <c r="AG82" s="108"/>
      <c r="AH82" s="108"/>
      <c r="AI82" s="108"/>
      <c r="AJ82" s="108"/>
      <c r="AK82" s="108"/>
      <c r="AL82" s="108"/>
      <c r="AM82" s="108"/>
      <c r="AN82" s="108"/>
    </row>
  </sheetData>
  <mergeCells count="72">
    <mergeCell ref="Z4:AC4"/>
    <mergeCell ref="Q3:AC3"/>
    <mergeCell ref="AE3:AE5"/>
    <mergeCell ref="AF3:AG4"/>
    <mergeCell ref="Q26:V26"/>
    <mergeCell ref="W26:Y26"/>
    <mergeCell ref="Z26:AB26"/>
    <mergeCell ref="Q24:V24"/>
    <mergeCell ref="W24:Y24"/>
    <mergeCell ref="Z24:AB24"/>
    <mergeCell ref="Q25:V25"/>
    <mergeCell ref="W25:Y25"/>
    <mergeCell ref="Z25:AB25"/>
    <mergeCell ref="Q22:V22"/>
    <mergeCell ref="W22:Y22"/>
    <mergeCell ref="Z22:AB22"/>
    <mergeCell ref="Q23:V23"/>
    <mergeCell ref="W23:Y23"/>
    <mergeCell ref="Z23:AB23"/>
    <mergeCell ref="Q21:V21"/>
    <mergeCell ref="W21:Y21"/>
    <mergeCell ref="Z21:AB21"/>
    <mergeCell ref="Q20:V20"/>
    <mergeCell ref="W20:AB20"/>
    <mergeCell ref="Q16:V16"/>
    <mergeCell ref="W16:Y16"/>
    <mergeCell ref="Z16:AB16"/>
    <mergeCell ref="Q17:V17"/>
    <mergeCell ref="W17:Y17"/>
    <mergeCell ref="Z17:AB17"/>
    <mergeCell ref="B17:B19"/>
    <mergeCell ref="Q14:V14"/>
    <mergeCell ref="W14:Y14"/>
    <mergeCell ref="Z14:AB14"/>
    <mergeCell ref="Q15:V15"/>
    <mergeCell ref="W15:Y15"/>
    <mergeCell ref="Z15:AB15"/>
    <mergeCell ref="Q18:V18"/>
    <mergeCell ref="W18:Y18"/>
    <mergeCell ref="Z18:AB18"/>
    <mergeCell ref="Z9:AB9"/>
    <mergeCell ref="Q12:V12"/>
    <mergeCell ref="W12:AB12"/>
    <mergeCell ref="Q13:V13"/>
    <mergeCell ref="W13:Y13"/>
    <mergeCell ref="Z13:AB13"/>
    <mergeCell ref="C11:D11"/>
    <mergeCell ref="Q8:X8"/>
    <mergeCell ref="W9:Y9"/>
    <mergeCell ref="B9:B10"/>
    <mergeCell ref="C9:D9"/>
    <mergeCell ref="C10:D10"/>
    <mergeCell ref="B3:O3"/>
    <mergeCell ref="B4:C8"/>
    <mergeCell ref="D4:D8"/>
    <mergeCell ref="E4:J4"/>
    <mergeCell ref="K4:N4"/>
    <mergeCell ref="O4:O8"/>
    <mergeCell ref="E7:F7"/>
    <mergeCell ref="G7:H7"/>
    <mergeCell ref="I7:J7"/>
    <mergeCell ref="K7:L7"/>
    <mergeCell ref="M7:N7"/>
    <mergeCell ref="Q4:V5"/>
    <mergeCell ref="W4:Y4"/>
    <mergeCell ref="R7:V7"/>
    <mergeCell ref="E5:F6"/>
    <mergeCell ref="G5:H6"/>
    <mergeCell ref="I5:J6"/>
    <mergeCell ref="K5:L6"/>
    <mergeCell ref="M5:N6"/>
    <mergeCell ref="R6:V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N75"/>
  <sheetViews>
    <sheetView zoomScale="78" zoomScaleNormal="78" workbookViewId="0">
      <selection activeCell="Q4" sqref="Q4:V13"/>
    </sheetView>
  </sheetViews>
  <sheetFormatPr baseColWidth="10" defaultRowHeight="15" x14ac:dyDescent="0.25"/>
  <cols>
    <col min="1" max="1" width="4.85546875" customWidth="1"/>
    <col min="2" max="2" width="5" style="22" customWidth="1"/>
    <col min="3" max="3" width="28" customWidth="1"/>
    <col min="4" max="4" width="39.28515625" customWidth="1"/>
    <col min="5" max="14" width="10.7109375" style="36" customWidth="1"/>
    <col min="15" max="15" width="8.85546875" style="19" customWidth="1"/>
    <col min="16" max="16" width="5" style="19" customWidth="1"/>
    <col min="17" max="17" width="4.140625" customWidth="1"/>
  </cols>
  <sheetData>
    <row r="2" spans="1:32"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c r="AD2" s="108"/>
      <c r="AE2" s="108"/>
      <c r="AF2" s="108"/>
    </row>
    <row r="3" spans="1:32" ht="44.25" customHeight="1" x14ac:dyDescent="0.25">
      <c r="A3" s="108"/>
      <c r="B3" s="276" t="s">
        <v>924</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c r="AD3" s="108"/>
      <c r="AE3" s="108"/>
      <c r="AF3" s="108"/>
    </row>
    <row r="4" spans="1:32"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923</v>
      </c>
      <c r="R4" s="310"/>
      <c r="S4" s="310"/>
      <c r="T4" s="310"/>
      <c r="U4" s="310"/>
      <c r="V4" s="310"/>
      <c r="W4" s="309" t="s">
        <v>531</v>
      </c>
      <c r="X4" s="309"/>
      <c r="Y4" s="309"/>
      <c r="Z4" s="350" t="s">
        <v>59</v>
      </c>
      <c r="AA4" s="350"/>
      <c r="AB4" s="350"/>
      <c r="AC4" s="350"/>
      <c r="AD4" s="108"/>
      <c r="AE4" s="108"/>
      <c r="AF4" s="108"/>
    </row>
    <row r="5" spans="1:32"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c r="AD5" s="108"/>
      <c r="AE5" s="108"/>
      <c r="AF5" s="108"/>
    </row>
    <row r="6" spans="1:32" ht="39.950000000000003" customHeight="1" x14ac:dyDescent="0.25">
      <c r="A6" s="108"/>
      <c r="B6" s="277"/>
      <c r="C6" s="277"/>
      <c r="D6" s="278"/>
      <c r="E6" s="303"/>
      <c r="F6" s="304"/>
      <c r="G6" s="312"/>
      <c r="H6" s="304"/>
      <c r="I6" s="312"/>
      <c r="J6" s="304"/>
      <c r="K6" s="315"/>
      <c r="L6" s="316"/>
      <c r="M6" s="315"/>
      <c r="N6" s="316"/>
      <c r="O6" s="285"/>
      <c r="P6" s="115"/>
      <c r="Q6" s="31">
        <v>9</v>
      </c>
      <c r="R6" s="306" t="s">
        <v>883</v>
      </c>
      <c r="S6" s="306"/>
      <c r="T6" s="306"/>
      <c r="U6" s="306"/>
      <c r="V6" s="306"/>
      <c r="W6" s="31">
        <v>2</v>
      </c>
      <c r="X6" s="31">
        <v>4</v>
      </c>
      <c r="Y6" s="47" t="s">
        <v>626</v>
      </c>
      <c r="Z6" s="31">
        <v>1</v>
      </c>
      <c r="AA6" s="31">
        <v>4</v>
      </c>
      <c r="AB6" s="47" t="s">
        <v>626</v>
      </c>
      <c r="AC6" s="31" t="s">
        <v>1102</v>
      </c>
      <c r="AD6" s="108"/>
      <c r="AE6" s="108"/>
      <c r="AF6" s="108"/>
    </row>
    <row r="7" spans="1:32"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10</v>
      </c>
      <c r="R7" s="306" t="s">
        <v>887</v>
      </c>
      <c r="S7" s="306"/>
      <c r="T7" s="306"/>
      <c r="U7" s="306"/>
      <c r="V7" s="306"/>
      <c r="W7" s="31">
        <v>2</v>
      </c>
      <c r="X7" s="31">
        <v>3</v>
      </c>
      <c r="Y7" s="47" t="s">
        <v>626</v>
      </c>
      <c r="Z7" s="31">
        <v>1</v>
      </c>
      <c r="AA7" s="31">
        <v>4</v>
      </c>
      <c r="AB7" s="47" t="s">
        <v>626</v>
      </c>
      <c r="AC7" s="31" t="s">
        <v>1102</v>
      </c>
      <c r="AD7" s="108"/>
      <c r="AE7" s="108"/>
      <c r="AF7" s="108"/>
    </row>
    <row r="8" spans="1:32"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11</v>
      </c>
      <c r="R8" s="306" t="s">
        <v>130</v>
      </c>
      <c r="S8" s="306"/>
      <c r="T8" s="306"/>
      <c r="U8" s="306"/>
      <c r="V8" s="306"/>
      <c r="W8" s="31">
        <v>1</v>
      </c>
      <c r="X8" s="31">
        <v>3</v>
      </c>
      <c r="Y8" s="46" t="s">
        <v>1104</v>
      </c>
      <c r="Z8" s="31">
        <v>1</v>
      </c>
      <c r="AA8" s="31">
        <v>3</v>
      </c>
      <c r="AB8" s="46" t="s">
        <v>1104</v>
      </c>
      <c r="AC8" s="31" t="s">
        <v>1102</v>
      </c>
      <c r="AD8" s="108"/>
      <c r="AE8" s="108"/>
      <c r="AF8" s="108"/>
    </row>
    <row r="9" spans="1:32" ht="30" customHeight="1" x14ac:dyDescent="0.25">
      <c r="A9" s="108"/>
      <c r="B9" s="111">
        <v>9</v>
      </c>
      <c r="C9" s="334" t="s">
        <v>884</v>
      </c>
      <c r="D9" s="334"/>
      <c r="E9" s="40">
        <v>15</v>
      </c>
      <c r="F9" s="40"/>
      <c r="G9" s="40">
        <v>15</v>
      </c>
      <c r="H9" s="40"/>
      <c r="I9" s="40">
        <v>15</v>
      </c>
      <c r="J9" s="40"/>
      <c r="K9" s="40">
        <v>15</v>
      </c>
      <c r="L9" s="40"/>
      <c r="M9" s="40">
        <v>20</v>
      </c>
      <c r="N9" s="40"/>
      <c r="O9" s="44">
        <f>SUM(E9:N9)</f>
        <v>80</v>
      </c>
      <c r="P9" s="116"/>
      <c r="Q9" s="31">
        <v>12</v>
      </c>
      <c r="R9" s="305" t="s">
        <v>131</v>
      </c>
      <c r="S9" s="305"/>
      <c r="T9" s="305"/>
      <c r="U9" s="305"/>
      <c r="V9" s="305"/>
      <c r="W9" s="31">
        <v>3</v>
      </c>
      <c r="X9" s="31">
        <v>4</v>
      </c>
      <c r="Y9" s="123" t="s">
        <v>623</v>
      </c>
      <c r="Z9" s="31">
        <v>2</v>
      </c>
      <c r="AA9" s="31">
        <v>4</v>
      </c>
      <c r="AB9" s="47" t="s">
        <v>626</v>
      </c>
      <c r="AC9" s="31" t="s">
        <v>1102</v>
      </c>
      <c r="AD9" s="108"/>
      <c r="AE9" s="108"/>
      <c r="AF9" s="108"/>
    </row>
    <row r="10" spans="1:32" ht="30" customHeight="1" x14ac:dyDescent="0.25">
      <c r="A10" s="108"/>
      <c r="B10" s="359">
        <v>10</v>
      </c>
      <c r="C10" s="333" t="s">
        <v>926</v>
      </c>
      <c r="D10" s="333"/>
      <c r="E10" s="42">
        <v>15</v>
      </c>
      <c r="F10" s="42"/>
      <c r="G10" s="42">
        <v>15</v>
      </c>
      <c r="H10" s="42"/>
      <c r="I10" s="42">
        <v>20</v>
      </c>
      <c r="J10" s="42"/>
      <c r="K10" s="42">
        <v>15</v>
      </c>
      <c r="L10" s="42"/>
      <c r="M10" s="42">
        <v>25</v>
      </c>
      <c r="N10" s="42"/>
      <c r="O10" s="44">
        <f t="shared" ref="O10:O21" si="0">SUM(E10:N10)</f>
        <v>90</v>
      </c>
      <c r="P10" s="116"/>
      <c r="Q10" s="31">
        <v>13</v>
      </c>
      <c r="R10" s="306" t="s">
        <v>893</v>
      </c>
      <c r="S10" s="306"/>
      <c r="T10" s="306"/>
      <c r="U10" s="306"/>
      <c r="V10" s="306"/>
      <c r="W10" s="31">
        <v>3</v>
      </c>
      <c r="X10" s="31">
        <v>3</v>
      </c>
      <c r="Y10" s="47" t="s">
        <v>626</v>
      </c>
      <c r="Z10" s="31">
        <v>3</v>
      </c>
      <c r="AA10" s="31">
        <v>3</v>
      </c>
      <c r="AB10" s="47" t="s">
        <v>626</v>
      </c>
      <c r="AC10" s="31" t="s">
        <v>1103</v>
      </c>
      <c r="AD10" s="108"/>
      <c r="AE10" s="108"/>
      <c r="AF10" s="108"/>
    </row>
    <row r="11" spans="1:32" ht="30" customHeight="1" x14ac:dyDescent="0.25">
      <c r="A11" s="108"/>
      <c r="B11" s="359"/>
      <c r="C11" s="333" t="s">
        <v>925</v>
      </c>
      <c r="D11" s="333"/>
      <c r="E11" s="42">
        <v>15</v>
      </c>
      <c r="F11" s="42"/>
      <c r="G11" s="42">
        <v>15</v>
      </c>
      <c r="H11" s="42"/>
      <c r="I11" s="42">
        <v>30</v>
      </c>
      <c r="J11" s="42"/>
      <c r="K11" s="42">
        <v>15</v>
      </c>
      <c r="L11" s="42"/>
      <c r="M11" s="42">
        <v>25</v>
      </c>
      <c r="N11" s="42"/>
      <c r="O11" s="44">
        <f t="shared" si="0"/>
        <v>100</v>
      </c>
      <c r="P11" s="116"/>
      <c r="Q11" s="31">
        <v>14</v>
      </c>
      <c r="R11" s="306" t="s">
        <v>189</v>
      </c>
      <c r="S11" s="306"/>
      <c r="T11" s="306"/>
      <c r="U11" s="306"/>
      <c r="V11" s="306"/>
      <c r="W11" s="31">
        <v>2</v>
      </c>
      <c r="X11" s="31">
        <v>3</v>
      </c>
      <c r="Y11" s="46" t="s">
        <v>1104</v>
      </c>
      <c r="Z11" s="31">
        <v>1</v>
      </c>
      <c r="AA11" s="31">
        <v>3</v>
      </c>
      <c r="AB11" s="46" t="s">
        <v>1104</v>
      </c>
      <c r="AC11" s="31" t="s">
        <v>1102</v>
      </c>
      <c r="AD11" s="108"/>
      <c r="AE11" s="108"/>
      <c r="AF11" s="108"/>
    </row>
    <row r="12" spans="1:32" ht="30" customHeight="1" x14ac:dyDescent="0.25">
      <c r="A12" s="108"/>
      <c r="B12" s="383">
        <v>11</v>
      </c>
      <c r="C12" s="299" t="s">
        <v>927</v>
      </c>
      <c r="D12" s="299"/>
      <c r="E12" s="40">
        <v>15</v>
      </c>
      <c r="F12" s="40"/>
      <c r="G12" s="40">
        <v>15</v>
      </c>
      <c r="H12" s="40"/>
      <c r="I12" s="40">
        <v>30</v>
      </c>
      <c r="J12" s="40"/>
      <c r="K12" s="40">
        <v>15</v>
      </c>
      <c r="L12" s="40"/>
      <c r="M12" s="40">
        <v>25</v>
      </c>
      <c r="N12" s="40"/>
      <c r="O12" s="44">
        <f t="shared" si="0"/>
        <v>100</v>
      </c>
      <c r="P12" s="116"/>
      <c r="Q12" s="31">
        <v>15</v>
      </c>
      <c r="R12" s="386" t="s">
        <v>241</v>
      </c>
      <c r="S12" s="386"/>
      <c r="T12" s="386"/>
      <c r="U12" s="386"/>
      <c r="V12" s="386"/>
      <c r="W12" s="31">
        <v>4</v>
      </c>
      <c r="X12" s="31">
        <v>3</v>
      </c>
      <c r="Y12" s="47" t="s">
        <v>626</v>
      </c>
      <c r="Z12" s="31">
        <v>2</v>
      </c>
      <c r="AA12" s="31">
        <v>3</v>
      </c>
      <c r="AB12" s="46" t="s">
        <v>1104</v>
      </c>
      <c r="AC12" s="31" t="s">
        <v>1102</v>
      </c>
      <c r="AD12" s="108"/>
      <c r="AE12" s="108"/>
      <c r="AF12" s="108"/>
    </row>
    <row r="13" spans="1:32" ht="30" customHeight="1" x14ac:dyDescent="0.25">
      <c r="A13" s="108"/>
      <c r="B13" s="383"/>
      <c r="C13" s="299" t="s">
        <v>928</v>
      </c>
      <c r="D13" s="299"/>
      <c r="E13" s="40">
        <v>15</v>
      </c>
      <c r="F13" s="40"/>
      <c r="G13" s="40">
        <v>15</v>
      </c>
      <c r="H13" s="40"/>
      <c r="I13" s="40">
        <v>20</v>
      </c>
      <c r="J13" s="40"/>
      <c r="K13" s="40">
        <v>10</v>
      </c>
      <c r="L13" s="40"/>
      <c r="M13" s="40">
        <v>20</v>
      </c>
      <c r="N13" s="40"/>
      <c r="O13" s="44">
        <f t="shared" si="0"/>
        <v>80</v>
      </c>
      <c r="P13" s="116"/>
      <c r="Q13" s="31">
        <v>16</v>
      </c>
      <c r="R13" s="305" t="s">
        <v>249</v>
      </c>
      <c r="S13" s="305"/>
      <c r="T13" s="305"/>
      <c r="U13" s="305"/>
      <c r="V13" s="305"/>
      <c r="W13" s="31">
        <v>3</v>
      </c>
      <c r="X13" s="31">
        <v>4</v>
      </c>
      <c r="Y13" s="123" t="s">
        <v>623</v>
      </c>
      <c r="Z13" s="31">
        <v>1</v>
      </c>
      <c r="AA13" s="31">
        <v>4</v>
      </c>
      <c r="AB13" s="47" t="s">
        <v>626</v>
      </c>
      <c r="AC13" s="31" t="s">
        <v>1102</v>
      </c>
      <c r="AD13" s="108"/>
      <c r="AE13" s="108"/>
      <c r="AF13" s="108"/>
    </row>
    <row r="14" spans="1:32" ht="30" customHeight="1" x14ac:dyDescent="0.25">
      <c r="A14" s="108"/>
      <c r="B14" s="383">
        <v>12</v>
      </c>
      <c r="C14" s="333" t="s">
        <v>929</v>
      </c>
      <c r="D14" s="333"/>
      <c r="E14" s="42">
        <v>15</v>
      </c>
      <c r="F14" s="42"/>
      <c r="G14" s="42">
        <v>15</v>
      </c>
      <c r="H14" s="42"/>
      <c r="I14" s="42">
        <v>20</v>
      </c>
      <c r="J14" s="42"/>
      <c r="K14" s="42">
        <v>10</v>
      </c>
      <c r="L14" s="42"/>
      <c r="M14" s="42">
        <v>20</v>
      </c>
      <c r="N14" s="42"/>
      <c r="O14" s="44">
        <f t="shared" si="0"/>
        <v>80</v>
      </c>
      <c r="P14" s="116"/>
      <c r="Q14" s="307"/>
      <c r="R14" s="307"/>
      <c r="S14" s="307"/>
      <c r="T14" s="307"/>
      <c r="U14" s="307"/>
      <c r="V14" s="307"/>
      <c r="W14" s="307"/>
      <c r="X14" s="307"/>
      <c r="Y14" s="138"/>
      <c r="Z14" s="307"/>
      <c r="AA14" s="307"/>
      <c r="AB14" s="138"/>
      <c r="AC14" s="138"/>
      <c r="AD14" s="108"/>
      <c r="AE14" s="108"/>
      <c r="AF14" s="108"/>
    </row>
    <row r="15" spans="1:32" ht="30" customHeight="1" x14ac:dyDescent="0.25">
      <c r="A15" s="108"/>
      <c r="B15" s="383"/>
      <c r="C15" s="333" t="s">
        <v>930</v>
      </c>
      <c r="D15" s="333"/>
      <c r="E15" s="42">
        <v>15</v>
      </c>
      <c r="F15" s="42"/>
      <c r="G15" s="42">
        <v>15</v>
      </c>
      <c r="H15" s="42"/>
      <c r="I15" s="42">
        <v>10</v>
      </c>
      <c r="J15" s="42"/>
      <c r="K15" s="42">
        <v>10</v>
      </c>
      <c r="L15" s="42"/>
      <c r="M15" s="42">
        <v>15</v>
      </c>
      <c r="N15" s="42"/>
      <c r="O15" s="44">
        <f t="shared" si="0"/>
        <v>65</v>
      </c>
      <c r="P15" s="116"/>
      <c r="Q15" s="108"/>
      <c r="R15" s="108"/>
      <c r="S15" s="108"/>
      <c r="T15" s="108"/>
      <c r="U15" s="108"/>
      <c r="V15" s="108"/>
      <c r="W15" s="308"/>
      <c r="X15" s="308"/>
      <c r="Y15" s="308"/>
      <c r="Z15" s="300"/>
      <c r="AA15" s="300"/>
      <c r="AB15" s="300"/>
      <c r="AC15" s="108"/>
      <c r="AD15" s="108"/>
      <c r="AE15" s="108"/>
      <c r="AF15" s="108"/>
    </row>
    <row r="16" spans="1:32" ht="41.25" customHeight="1" x14ac:dyDescent="0.25">
      <c r="A16" s="108"/>
      <c r="B16" s="120">
        <v>13</v>
      </c>
      <c r="C16" s="299" t="s">
        <v>711</v>
      </c>
      <c r="D16" s="299"/>
      <c r="E16" s="40">
        <v>15</v>
      </c>
      <c r="F16" s="40"/>
      <c r="G16" s="40">
        <v>10</v>
      </c>
      <c r="H16" s="40"/>
      <c r="I16" s="40">
        <v>10</v>
      </c>
      <c r="J16" s="40"/>
      <c r="K16" s="40">
        <v>10</v>
      </c>
      <c r="L16" s="40"/>
      <c r="M16" s="40">
        <v>15</v>
      </c>
      <c r="N16" s="40"/>
      <c r="O16" s="44">
        <f t="shared" si="0"/>
        <v>60</v>
      </c>
      <c r="P16" s="116"/>
      <c r="AC16" s="108"/>
      <c r="AD16" s="108"/>
      <c r="AE16" s="108"/>
      <c r="AF16" s="108"/>
    </row>
    <row r="17" spans="1:35" ht="40.5" customHeight="1" x14ac:dyDescent="0.25">
      <c r="A17" s="108"/>
      <c r="B17" s="110">
        <v>14</v>
      </c>
      <c r="C17" s="335" t="s">
        <v>190</v>
      </c>
      <c r="D17" s="335"/>
      <c r="E17" s="42">
        <v>15</v>
      </c>
      <c r="F17" s="42"/>
      <c r="G17" s="42">
        <v>15</v>
      </c>
      <c r="H17" s="42"/>
      <c r="I17" s="42">
        <v>15</v>
      </c>
      <c r="J17" s="42"/>
      <c r="K17" s="42">
        <v>10</v>
      </c>
      <c r="L17" s="42"/>
      <c r="M17" s="42">
        <v>15</v>
      </c>
      <c r="N17" s="42"/>
      <c r="O17" s="44">
        <f t="shared" si="0"/>
        <v>70</v>
      </c>
      <c r="P17" s="116"/>
      <c r="AC17" s="108"/>
      <c r="AD17" s="108"/>
      <c r="AE17" s="108"/>
      <c r="AF17" s="108"/>
    </row>
    <row r="18" spans="1:35" ht="30" customHeight="1" x14ac:dyDescent="0.25">
      <c r="A18" s="108"/>
      <c r="B18" s="383">
        <v>15</v>
      </c>
      <c r="C18" s="299" t="s">
        <v>931</v>
      </c>
      <c r="D18" s="299"/>
      <c r="E18" s="40">
        <v>15</v>
      </c>
      <c r="F18" s="40"/>
      <c r="G18" s="40">
        <v>15</v>
      </c>
      <c r="H18" s="40"/>
      <c r="I18" s="40">
        <v>10</v>
      </c>
      <c r="J18" s="40"/>
      <c r="K18" s="40">
        <v>15</v>
      </c>
      <c r="L18" s="40"/>
      <c r="M18" s="40">
        <v>10</v>
      </c>
      <c r="N18" s="40"/>
      <c r="O18" s="44">
        <f t="shared" si="0"/>
        <v>65</v>
      </c>
      <c r="P18" s="116"/>
      <c r="AC18" s="121"/>
      <c r="AD18" s="108"/>
      <c r="AE18" s="108"/>
      <c r="AF18" s="108"/>
    </row>
    <row r="19" spans="1:35" ht="24" customHeight="1" x14ac:dyDescent="0.25">
      <c r="A19" s="108"/>
      <c r="B19" s="383"/>
      <c r="C19" s="299" t="s">
        <v>932</v>
      </c>
      <c r="D19" s="299"/>
      <c r="E19" s="40">
        <v>15</v>
      </c>
      <c r="F19" s="40"/>
      <c r="G19" s="40">
        <v>15</v>
      </c>
      <c r="H19" s="40"/>
      <c r="I19" s="40">
        <v>25</v>
      </c>
      <c r="J19" s="40"/>
      <c r="K19" s="40">
        <v>15</v>
      </c>
      <c r="L19" s="40"/>
      <c r="M19" s="40">
        <v>20</v>
      </c>
      <c r="N19" s="40"/>
      <c r="O19" s="44">
        <f t="shared" si="0"/>
        <v>90</v>
      </c>
      <c r="P19" s="116"/>
      <c r="AC19" s="108"/>
      <c r="AD19" s="108"/>
      <c r="AE19" s="108"/>
      <c r="AF19" s="108"/>
    </row>
    <row r="20" spans="1:35" ht="27" customHeight="1" x14ac:dyDescent="0.25">
      <c r="A20" s="108"/>
      <c r="B20" s="381">
        <v>16</v>
      </c>
      <c r="C20" s="384" t="s">
        <v>935</v>
      </c>
      <c r="D20" s="385"/>
      <c r="E20" s="42">
        <v>15</v>
      </c>
      <c r="F20" s="42"/>
      <c r="G20" s="42">
        <v>15</v>
      </c>
      <c r="H20" s="42"/>
      <c r="I20" s="42">
        <v>25</v>
      </c>
      <c r="J20" s="42"/>
      <c r="K20" s="42">
        <v>15</v>
      </c>
      <c r="L20" s="42"/>
      <c r="M20" s="42">
        <v>25</v>
      </c>
      <c r="N20" s="42"/>
      <c r="O20" s="44">
        <f t="shared" si="0"/>
        <v>95</v>
      </c>
      <c r="P20" s="113"/>
      <c r="AC20" s="108"/>
      <c r="AD20" s="108"/>
      <c r="AE20" s="108"/>
      <c r="AF20" s="108"/>
    </row>
    <row r="21" spans="1:35" ht="30" customHeight="1" x14ac:dyDescent="0.25">
      <c r="A21" s="108"/>
      <c r="B21" s="382"/>
      <c r="C21" s="379" t="s">
        <v>934</v>
      </c>
      <c r="D21" s="380"/>
      <c r="E21" s="42">
        <v>15</v>
      </c>
      <c r="F21" s="42"/>
      <c r="G21" s="42">
        <v>15</v>
      </c>
      <c r="H21" s="42"/>
      <c r="I21" s="42">
        <v>25</v>
      </c>
      <c r="J21" s="42"/>
      <c r="K21" s="42">
        <v>15</v>
      </c>
      <c r="L21" s="42"/>
      <c r="M21" s="42">
        <v>25</v>
      </c>
      <c r="N21" s="42"/>
      <c r="O21" s="44">
        <f t="shared" si="0"/>
        <v>95</v>
      </c>
      <c r="P21" s="113"/>
      <c r="AC21" s="108"/>
      <c r="AD21" s="108"/>
      <c r="AE21" s="108"/>
      <c r="AF21" s="108"/>
    </row>
    <row r="22" spans="1:35" ht="28.5" customHeight="1" x14ac:dyDescent="0.25">
      <c r="A22" s="108"/>
      <c r="B22" s="107"/>
      <c r="C22" s="108"/>
      <c r="D22" s="108"/>
      <c r="E22" s="109"/>
      <c r="F22" s="109"/>
      <c r="G22" s="109"/>
      <c r="H22" s="109"/>
      <c r="I22" s="109"/>
      <c r="J22" s="109"/>
      <c r="K22" s="109"/>
      <c r="L22" s="109"/>
      <c r="M22" s="109"/>
      <c r="N22" s="109"/>
      <c r="O22" s="108"/>
      <c r="P22" s="108"/>
    </row>
    <row r="23" spans="1:35" ht="15" customHeight="1" x14ac:dyDescent="0.25">
      <c r="A23" s="108"/>
      <c r="B23" s="107"/>
      <c r="C23" s="108"/>
      <c r="D23" s="108"/>
      <c r="E23" s="109"/>
      <c r="F23" s="109"/>
      <c r="G23" s="109"/>
      <c r="H23" s="109"/>
      <c r="I23" s="109"/>
      <c r="J23" s="109"/>
      <c r="K23" s="109"/>
      <c r="L23" s="109"/>
      <c r="M23" s="109"/>
      <c r="N23" s="109"/>
      <c r="O23"/>
      <c r="P23"/>
      <c r="Q23" s="321"/>
      <c r="R23" s="321"/>
      <c r="S23" s="321"/>
      <c r="T23" s="321"/>
      <c r="U23" s="321"/>
      <c r="V23" s="321"/>
      <c r="W23" s="319" t="s">
        <v>915</v>
      </c>
      <c r="X23" s="319"/>
      <c r="Y23" s="319"/>
      <c r="Z23" s="319"/>
      <c r="AA23" s="319"/>
      <c r="AB23" s="319"/>
    </row>
    <row r="24" spans="1:35" ht="15" customHeight="1" x14ac:dyDescent="0.25">
      <c r="A24" s="108"/>
      <c r="B24" s="107"/>
      <c r="C24" s="108"/>
      <c r="D24" s="108"/>
      <c r="E24" s="109"/>
      <c r="F24" s="109"/>
      <c r="G24" s="109"/>
      <c r="H24" s="274" t="s">
        <v>1099</v>
      </c>
      <c r="I24" s="273" t="s">
        <v>1098</v>
      </c>
      <c r="J24" s="273"/>
      <c r="K24" s="109"/>
      <c r="L24" s="109"/>
      <c r="M24" s="109"/>
      <c r="N24" s="109"/>
      <c r="O24"/>
      <c r="P24"/>
      <c r="Q24" s="328" t="s">
        <v>63</v>
      </c>
      <c r="R24" s="328"/>
      <c r="S24" s="328"/>
      <c r="T24" s="328"/>
      <c r="U24" s="328"/>
      <c r="V24" s="328"/>
      <c r="W24" s="322" t="s">
        <v>917</v>
      </c>
      <c r="X24" s="323"/>
      <c r="Y24" s="324"/>
      <c r="Z24" s="322" t="s">
        <v>933</v>
      </c>
      <c r="AA24" s="323"/>
      <c r="AB24" s="324"/>
    </row>
    <row r="25" spans="1:35" ht="15" customHeight="1" x14ac:dyDescent="0.25">
      <c r="A25" s="108"/>
      <c r="B25" s="107"/>
      <c r="C25" s="108"/>
      <c r="D25" s="108"/>
      <c r="E25" s="109"/>
      <c r="F25" s="109"/>
      <c r="G25" s="109"/>
      <c r="H25" s="274"/>
      <c r="I25" s="273"/>
      <c r="J25" s="273"/>
      <c r="K25" s="109"/>
      <c r="L25" s="109"/>
      <c r="M25" s="109"/>
      <c r="N25" s="109"/>
      <c r="O25"/>
      <c r="P25"/>
      <c r="Q25" s="345" t="s">
        <v>66</v>
      </c>
      <c r="R25" s="345"/>
      <c r="S25" s="345"/>
      <c r="T25" s="345"/>
      <c r="U25" s="345"/>
      <c r="V25" s="345"/>
      <c r="W25" s="320">
        <v>0</v>
      </c>
      <c r="X25" s="320"/>
      <c r="Y25" s="320"/>
      <c r="Z25" s="338">
        <f>W25/8</f>
        <v>0</v>
      </c>
      <c r="AA25" s="338"/>
      <c r="AB25" s="338"/>
    </row>
    <row r="26" spans="1:35" ht="15" customHeight="1" x14ac:dyDescent="0.25">
      <c r="A26" s="108"/>
      <c r="B26" s="107"/>
      <c r="C26" s="108"/>
      <c r="D26" s="108"/>
      <c r="E26" s="109"/>
      <c r="F26" s="109"/>
      <c r="G26" s="109"/>
      <c r="H26" s="274"/>
      <c r="I26" s="160" t="s">
        <v>1096</v>
      </c>
      <c r="J26" s="160" t="s">
        <v>1097</v>
      </c>
      <c r="K26" s="109"/>
      <c r="L26" s="109"/>
      <c r="M26" s="109"/>
      <c r="N26" s="109"/>
      <c r="O26"/>
      <c r="P26"/>
      <c r="Q26" s="346" t="s">
        <v>67</v>
      </c>
      <c r="R26" s="346"/>
      <c r="S26" s="346"/>
      <c r="T26" s="346"/>
      <c r="U26" s="346"/>
      <c r="V26" s="346"/>
      <c r="W26" s="336">
        <v>2</v>
      </c>
      <c r="X26" s="336"/>
      <c r="Y26" s="336"/>
      <c r="Z26" s="339">
        <f>W26/8</f>
        <v>0.25</v>
      </c>
      <c r="AA26" s="339"/>
      <c r="AB26" s="339"/>
    </row>
    <row r="27" spans="1:35" ht="15" customHeight="1" x14ac:dyDescent="0.25">
      <c r="A27" s="108"/>
      <c r="B27" s="107"/>
      <c r="C27" s="108"/>
      <c r="D27" s="108"/>
      <c r="E27" s="109"/>
      <c r="F27" s="109"/>
      <c r="G27" s="109"/>
      <c r="H27" s="30" t="s">
        <v>1093</v>
      </c>
      <c r="I27" s="31">
        <v>0</v>
      </c>
      <c r="J27" s="31">
        <v>0</v>
      </c>
      <c r="K27" s="109"/>
      <c r="L27" s="109"/>
      <c r="M27" s="109"/>
      <c r="N27" s="109"/>
      <c r="O27"/>
      <c r="P27"/>
      <c r="Q27" s="341" t="s">
        <v>68</v>
      </c>
      <c r="R27" s="341"/>
      <c r="S27" s="341"/>
      <c r="T27" s="341"/>
      <c r="U27" s="341"/>
      <c r="V27" s="341"/>
      <c r="W27" s="337">
        <v>4</v>
      </c>
      <c r="X27" s="337"/>
      <c r="Y27" s="337"/>
      <c r="Z27" s="340">
        <f t="shared" ref="Z27:Z28" si="1">W27/8</f>
        <v>0.5</v>
      </c>
      <c r="AA27" s="340"/>
      <c r="AB27" s="340"/>
    </row>
    <row r="28" spans="1:35" ht="15" customHeight="1" x14ac:dyDescent="0.25">
      <c r="A28" s="108"/>
      <c r="B28" s="107"/>
      <c r="C28" s="108"/>
      <c r="D28" s="108"/>
      <c r="E28" s="109"/>
      <c r="F28" s="109"/>
      <c r="G28" s="109"/>
      <c r="H28" s="30" t="s">
        <v>1095</v>
      </c>
      <c r="I28" s="31">
        <v>1</v>
      </c>
      <c r="J28" s="31">
        <v>1</v>
      </c>
      <c r="K28" s="109"/>
      <c r="L28" s="109"/>
      <c r="M28" s="109"/>
      <c r="N28" s="109"/>
      <c r="O28"/>
      <c r="P28"/>
      <c r="Q28" s="349" t="s">
        <v>69</v>
      </c>
      <c r="R28" s="349"/>
      <c r="S28" s="349"/>
      <c r="T28" s="349"/>
      <c r="U28" s="349"/>
      <c r="V28" s="349"/>
      <c r="W28" s="343">
        <v>2</v>
      </c>
      <c r="X28" s="343"/>
      <c r="Y28" s="343"/>
      <c r="Z28" s="375">
        <f t="shared" si="1"/>
        <v>0.25</v>
      </c>
      <c r="AA28" s="375"/>
      <c r="AB28" s="375"/>
    </row>
    <row r="29" spans="1:35" ht="15" customHeight="1" x14ac:dyDescent="0.25">
      <c r="A29" s="108"/>
      <c r="B29" s="107"/>
      <c r="C29" s="108"/>
      <c r="D29" s="108"/>
      <c r="E29" s="109"/>
      <c r="F29" s="109"/>
      <c r="G29" s="109"/>
      <c r="H29" s="30" t="s">
        <v>1094</v>
      </c>
      <c r="I29" s="31">
        <v>2</v>
      </c>
      <c r="J29" s="31">
        <v>2</v>
      </c>
      <c r="K29" s="109"/>
      <c r="L29" s="109"/>
      <c r="M29" s="109"/>
      <c r="N29" s="109"/>
      <c r="O29"/>
      <c r="P29"/>
      <c r="Q29" s="342" t="s">
        <v>70</v>
      </c>
      <c r="R29" s="342"/>
      <c r="S29" s="342"/>
      <c r="T29" s="342"/>
      <c r="U29" s="342"/>
      <c r="V29" s="342"/>
      <c r="W29" s="344">
        <v>8</v>
      </c>
      <c r="X29" s="344"/>
      <c r="Y29" s="344"/>
      <c r="Z29" s="347">
        <f>SUM(Z25:AB28)</f>
        <v>1</v>
      </c>
      <c r="AA29" s="344"/>
      <c r="AB29" s="344"/>
    </row>
    <row r="30" spans="1:35" ht="15" customHeight="1" x14ac:dyDescent="0.25">
      <c r="A30" s="108"/>
      <c r="B30" s="107"/>
      <c r="C30" s="108"/>
      <c r="D30" s="108"/>
      <c r="E30" s="109"/>
      <c r="F30" s="109"/>
      <c r="G30" s="109"/>
      <c r="H30" s="109"/>
      <c r="I30" s="109"/>
      <c r="J30" s="109"/>
      <c r="K30" s="109"/>
      <c r="L30" s="109"/>
      <c r="M30" s="109"/>
      <c r="N30" s="109"/>
      <c r="O30"/>
      <c r="P30"/>
    </row>
    <row r="31" spans="1:35" ht="15.75" x14ac:dyDescent="0.25">
      <c r="A31" s="108"/>
      <c r="B31" s="107"/>
      <c r="C31" s="108"/>
      <c r="D31" s="108"/>
      <c r="E31" s="109"/>
      <c r="F31" s="109"/>
      <c r="G31" s="109"/>
      <c r="H31" s="109"/>
      <c r="I31" s="109"/>
      <c r="J31" s="109"/>
      <c r="K31" s="109"/>
      <c r="L31" s="109"/>
      <c r="M31" s="109"/>
      <c r="N31" s="109"/>
      <c r="O31" s="113"/>
      <c r="P31" s="113"/>
      <c r="Q31" s="321"/>
      <c r="R31" s="321"/>
      <c r="S31" s="321"/>
      <c r="T31" s="321"/>
      <c r="U31" s="321"/>
      <c r="V31" s="321"/>
      <c r="W31" s="319" t="s">
        <v>916</v>
      </c>
      <c r="X31" s="319"/>
      <c r="Y31" s="319"/>
      <c r="Z31" s="319"/>
      <c r="AA31" s="319"/>
      <c r="AB31" s="319"/>
      <c r="AC31" s="108"/>
      <c r="AD31" s="108"/>
      <c r="AE31" s="108"/>
      <c r="AF31" s="108"/>
      <c r="AG31" s="108"/>
      <c r="AH31" s="108"/>
      <c r="AI31" s="108"/>
    </row>
    <row r="32" spans="1:35" ht="15.75" x14ac:dyDescent="0.25">
      <c r="A32" s="108"/>
      <c r="B32" s="107"/>
      <c r="C32" s="108"/>
      <c r="D32" s="108"/>
      <c r="E32" s="109"/>
      <c r="F32" s="109"/>
      <c r="G32" s="109"/>
      <c r="H32" s="109"/>
      <c r="I32" s="109"/>
      <c r="J32" s="109"/>
      <c r="K32" s="109"/>
      <c r="L32" s="109"/>
      <c r="M32" s="109"/>
      <c r="N32" s="109"/>
      <c r="O32" s="113"/>
      <c r="P32" s="113"/>
      <c r="Q32" s="345" t="s">
        <v>66</v>
      </c>
      <c r="R32" s="345"/>
      <c r="S32" s="345"/>
      <c r="T32" s="345"/>
      <c r="U32" s="345"/>
      <c r="V32" s="345"/>
      <c r="W32" s="320">
        <v>0</v>
      </c>
      <c r="X32" s="320"/>
      <c r="Y32" s="320"/>
      <c r="Z32" s="338">
        <f>W32/8</f>
        <v>0</v>
      </c>
      <c r="AA32" s="338"/>
      <c r="AB32" s="338"/>
      <c r="AC32" s="108"/>
      <c r="AD32" s="108"/>
      <c r="AE32" s="108"/>
      <c r="AF32" s="108"/>
      <c r="AG32" s="108"/>
      <c r="AH32" s="108"/>
      <c r="AI32" s="108"/>
    </row>
    <row r="33" spans="1:40" ht="15.75" x14ac:dyDescent="0.25">
      <c r="A33" s="108"/>
      <c r="B33" s="107"/>
      <c r="C33" s="108"/>
      <c r="D33" s="108"/>
      <c r="E33" s="109"/>
      <c r="F33" s="109"/>
      <c r="G33" s="109"/>
      <c r="H33" s="109"/>
      <c r="I33" s="109"/>
      <c r="J33" s="109"/>
      <c r="K33" s="109"/>
      <c r="L33" s="109"/>
      <c r="M33" s="109"/>
      <c r="N33" s="109"/>
      <c r="O33" s="113"/>
      <c r="P33" s="113"/>
      <c r="Q33" s="346" t="s">
        <v>67</v>
      </c>
      <c r="R33" s="346"/>
      <c r="S33" s="346"/>
      <c r="T33" s="346"/>
      <c r="U33" s="346"/>
      <c r="V33" s="346"/>
      <c r="W33" s="336">
        <v>3</v>
      </c>
      <c r="X33" s="336"/>
      <c r="Y33" s="336"/>
      <c r="Z33" s="339">
        <f t="shared" ref="Z33:Z35" si="2">W33/8</f>
        <v>0.375</v>
      </c>
      <c r="AA33" s="339"/>
      <c r="AB33" s="339"/>
      <c r="AC33" s="108"/>
      <c r="AD33" s="108"/>
      <c r="AE33" s="108"/>
      <c r="AF33" s="108"/>
      <c r="AG33" s="108"/>
      <c r="AH33" s="108"/>
      <c r="AI33" s="108"/>
    </row>
    <row r="34" spans="1:40" ht="15.75" x14ac:dyDescent="0.25">
      <c r="A34" s="108"/>
      <c r="B34" s="107"/>
      <c r="C34" s="108"/>
      <c r="D34" s="108"/>
      <c r="E34" s="109"/>
      <c r="F34" s="109"/>
      <c r="G34" s="109"/>
      <c r="H34" s="109"/>
      <c r="I34" s="109"/>
      <c r="J34" s="109"/>
      <c r="K34" s="109"/>
      <c r="L34" s="109"/>
      <c r="M34" s="109"/>
      <c r="N34" s="109"/>
      <c r="O34" s="113"/>
      <c r="P34" s="113"/>
      <c r="Q34" s="341" t="s">
        <v>68</v>
      </c>
      <c r="R34" s="341"/>
      <c r="S34" s="341"/>
      <c r="T34" s="341"/>
      <c r="U34" s="341"/>
      <c r="V34" s="341"/>
      <c r="W34" s="337">
        <v>5</v>
      </c>
      <c r="X34" s="337"/>
      <c r="Y34" s="337"/>
      <c r="Z34" s="378">
        <f t="shared" si="2"/>
        <v>0.625</v>
      </c>
      <c r="AA34" s="378"/>
      <c r="AB34" s="378"/>
      <c r="AC34" s="108"/>
      <c r="AD34" s="108"/>
      <c r="AE34" s="108"/>
      <c r="AF34" s="108"/>
      <c r="AG34" s="108"/>
      <c r="AH34" s="108"/>
      <c r="AI34" s="108"/>
    </row>
    <row r="35" spans="1:40" ht="15.75" x14ac:dyDescent="0.25">
      <c r="A35" s="108"/>
      <c r="B35" s="107"/>
      <c r="C35" s="108"/>
      <c r="D35" s="108"/>
      <c r="E35" s="109"/>
      <c r="F35" s="109"/>
      <c r="G35" s="109"/>
      <c r="H35" s="109"/>
      <c r="I35" s="109"/>
      <c r="J35" s="109"/>
      <c r="K35" s="109"/>
      <c r="L35" s="109"/>
      <c r="M35" s="109"/>
      <c r="N35" s="109"/>
      <c r="O35" s="113"/>
      <c r="P35" s="113"/>
      <c r="Q35" s="349" t="s">
        <v>69</v>
      </c>
      <c r="R35" s="349"/>
      <c r="S35" s="349"/>
      <c r="T35" s="349"/>
      <c r="U35" s="349"/>
      <c r="V35" s="349"/>
      <c r="W35" s="343">
        <v>0</v>
      </c>
      <c r="X35" s="343"/>
      <c r="Y35" s="343"/>
      <c r="Z35" s="375">
        <f t="shared" si="2"/>
        <v>0</v>
      </c>
      <c r="AA35" s="375"/>
      <c r="AB35" s="375"/>
      <c r="AC35" s="108"/>
      <c r="AD35" s="108"/>
      <c r="AE35" s="108"/>
      <c r="AF35" s="108"/>
      <c r="AG35" s="108"/>
      <c r="AH35" s="108"/>
      <c r="AI35" s="108"/>
    </row>
    <row r="36" spans="1:40" ht="15.75" x14ac:dyDescent="0.25">
      <c r="A36" s="108"/>
      <c r="B36" s="107"/>
      <c r="C36" s="108"/>
      <c r="D36" s="108"/>
      <c r="E36" s="109"/>
      <c r="F36" s="109"/>
      <c r="G36" s="109"/>
      <c r="H36" s="109"/>
      <c r="I36" s="109"/>
      <c r="J36" s="109"/>
      <c r="K36" s="109"/>
      <c r="L36" s="109"/>
      <c r="M36" s="109"/>
      <c r="N36" s="109"/>
      <c r="O36" s="113"/>
      <c r="P36" s="113"/>
      <c r="Q36" s="342" t="s">
        <v>70</v>
      </c>
      <c r="R36" s="342"/>
      <c r="S36" s="342"/>
      <c r="T36" s="342"/>
      <c r="U36" s="342"/>
      <c r="V36" s="342"/>
      <c r="W36" s="344">
        <f>SUM(W32:W35)</f>
        <v>8</v>
      </c>
      <c r="X36" s="344"/>
      <c r="Y36" s="344"/>
      <c r="Z36" s="347">
        <f>SUM(Z32:Z35)</f>
        <v>1</v>
      </c>
      <c r="AA36" s="344"/>
      <c r="AB36" s="344"/>
      <c r="AC36" s="108"/>
      <c r="AD36" s="108"/>
      <c r="AE36" s="108"/>
      <c r="AF36" s="108"/>
      <c r="AG36" s="108"/>
      <c r="AH36" s="108"/>
      <c r="AI36" s="108"/>
    </row>
    <row r="37" spans="1:40" x14ac:dyDescent="0.25">
      <c r="A37" s="108"/>
      <c r="B37" s="107"/>
      <c r="C37" s="108"/>
      <c r="D37" s="108"/>
      <c r="E37" s="109"/>
      <c r="F37" s="109"/>
      <c r="G37" s="109"/>
      <c r="H37" s="109"/>
      <c r="I37" s="109"/>
      <c r="J37" s="109"/>
      <c r="K37" s="109"/>
      <c r="L37" s="109"/>
      <c r="M37" s="109"/>
      <c r="N37" s="109"/>
      <c r="O37" s="113"/>
      <c r="P37" s="113"/>
      <c r="Q37" s="108"/>
      <c r="R37" s="108"/>
      <c r="S37" s="108"/>
      <c r="T37" s="108"/>
      <c r="U37" s="108"/>
      <c r="V37" s="108"/>
      <c r="W37" s="108"/>
      <c r="X37" s="108"/>
      <c r="Y37" s="108"/>
      <c r="Z37" s="108"/>
      <c r="AA37" s="108"/>
      <c r="AB37" s="108"/>
      <c r="AC37" s="108"/>
      <c r="AD37" s="108"/>
      <c r="AE37" s="108"/>
      <c r="AF37" s="108"/>
      <c r="AG37" s="108"/>
      <c r="AH37" s="108"/>
      <c r="AI37" s="108"/>
    </row>
    <row r="38" spans="1:40" x14ac:dyDescent="0.25">
      <c r="A38" s="108"/>
      <c r="B38" s="107"/>
      <c r="C38" s="108"/>
      <c r="D38" s="108"/>
      <c r="E38" s="109"/>
      <c r="F38" s="109"/>
      <c r="G38" s="109"/>
      <c r="H38" s="109"/>
      <c r="I38" s="109"/>
      <c r="J38" s="109"/>
      <c r="K38" s="109"/>
      <c r="L38" s="109"/>
      <c r="M38" s="109"/>
      <c r="N38" s="109"/>
      <c r="O38" s="113"/>
      <c r="P38" s="113"/>
      <c r="Q38" s="108"/>
      <c r="R38" s="108"/>
      <c r="S38" s="108"/>
      <c r="T38" s="108"/>
      <c r="U38" s="108"/>
      <c r="V38" s="108"/>
      <c r="W38" s="108"/>
      <c r="X38" s="108"/>
      <c r="Y38" s="108"/>
      <c r="Z38" s="108"/>
      <c r="AA38" s="108"/>
      <c r="AB38" s="108"/>
      <c r="AC38" s="108"/>
      <c r="AD38" s="108"/>
      <c r="AE38" s="108"/>
      <c r="AF38" s="108"/>
      <c r="AG38" s="108"/>
      <c r="AH38" s="108"/>
      <c r="AI38" s="108"/>
    </row>
    <row r="39" spans="1:40" x14ac:dyDescent="0.25">
      <c r="A39" s="108"/>
      <c r="B39" s="107"/>
      <c r="C39" s="108"/>
      <c r="D39" s="108"/>
      <c r="E39" s="109"/>
      <c r="F39" s="109"/>
      <c r="G39" s="109"/>
      <c r="H39" s="109"/>
      <c r="I39" s="109"/>
      <c r="J39" s="109"/>
      <c r="K39" s="109"/>
      <c r="L39" s="109"/>
      <c r="M39" s="109"/>
      <c r="N39" s="109"/>
      <c r="O39" s="113"/>
      <c r="P39" s="113"/>
      <c r="Q39" s="108"/>
      <c r="R39" s="108"/>
      <c r="S39" s="108"/>
      <c r="T39" s="108"/>
      <c r="U39" s="108"/>
      <c r="V39" s="108"/>
      <c r="W39" s="108"/>
      <c r="X39" s="108"/>
      <c r="Y39" s="108"/>
      <c r="Z39" s="108"/>
      <c r="AA39" s="108"/>
      <c r="AB39" s="108"/>
      <c r="AC39" s="108"/>
      <c r="AD39" s="108"/>
      <c r="AE39" s="108"/>
      <c r="AF39" s="108"/>
      <c r="AG39" s="108"/>
      <c r="AH39" s="108"/>
      <c r="AI39" s="108"/>
    </row>
    <row r="40" spans="1:40" x14ac:dyDescent="0.25">
      <c r="A40" s="108"/>
      <c r="B40" s="107"/>
      <c r="C40" s="108"/>
      <c r="D40" s="108"/>
      <c r="E40" s="109"/>
      <c r="F40" s="109"/>
      <c r="G40" s="109"/>
      <c r="H40" s="109"/>
      <c r="I40" s="109"/>
      <c r="J40" s="109"/>
      <c r="K40" s="109"/>
      <c r="L40" s="109"/>
      <c r="M40" s="109"/>
      <c r="N40" s="109"/>
      <c r="O40" s="113"/>
      <c r="P40" s="113"/>
      <c r="Q40" s="108"/>
      <c r="R40" s="108"/>
      <c r="S40" s="108"/>
      <c r="T40" s="108"/>
      <c r="U40" s="108"/>
      <c r="V40" s="108"/>
      <c r="W40" s="108"/>
      <c r="X40" s="108"/>
      <c r="Y40" s="108"/>
      <c r="Z40" s="108"/>
      <c r="AA40" s="108"/>
      <c r="AB40" s="108"/>
      <c r="AC40" s="108"/>
      <c r="AD40" s="108"/>
      <c r="AE40" s="108"/>
      <c r="AF40" s="108"/>
      <c r="AG40" s="108"/>
      <c r="AH40" s="108"/>
      <c r="AI40" s="108"/>
    </row>
    <row r="41" spans="1:40" x14ac:dyDescent="0.25">
      <c r="A41" s="108"/>
      <c r="B41" s="107"/>
      <c r="C41" s="108"/>
      <c r="D41" s="108"/>
      <c r="E41" s="109"/>
      <c r="F41" s="109"/>
      <c r="G41" s="109"/>
      <c r="H41" s="109"/>
      <c r="I41" s="109"/>
      <c r="J41" s="109"/>
      <c r="K41" s="109"/>
      <c r="L41" s="109"/>
      <c r="M41" s="109"/>
      <c r="N41" s="109"/>
      <c r="O41" s="113"/>
      <c r="P41" s="113"/>
      <c r="Q41" s="108"/>
      <c r="R41" s="108"/>
      <c r="S41" s="108"/>
      <c r="T41" s="108"/>
      <c r="U41" s="108"/>
      <c r="V41" s="108"/>
      <c r="W41" s="108"/>
      <c r="X41" s="108"/>
      <c r="Y41" s="108"/>
      <c r="Z41" s="108"/>
      <c r="AA41" s="108"/>
      <c r="AB41" s="108"/>
      <c r="AC41" s="108"/>
      <c r="AD41" s="108"/>
      <c r="AE41" s="108"/>
      <c r="AF41" s="108"/>
      <c r="AG41" s="108"/>
      <c r="AH41" s="108"/>
      <c r="AI41" s="108"/>
    </row>
    <row r="42" spans="1:40" x14ac:dyDescent="0.25">
      <c r="A42" s="108"/>
      <c r="B42" s="107"/>
      <c r="C42" s="108"/>
      <c r="D42" s="108"/>
      <c r="E42" s="109"/>
      <c r="F42" s="109"/>
      <c r="G42" s="109"/>
      <c r="H42" s="109"/>
      <c r="I42" s="109"/>
      <c r="J42" s="109"/>
      <c r="K42" s="109"/>
      <c r="L42" s="109"/>
      <c r="M42" s="109"/>
      <c r="N42" s="109"/>
      <c r="O42" s="113"/>
      <c r="P42" s="113"/>
      <c r="Q42" s="108"/>
      <c r="R42" s="108"/>
      <c r="S42" s="108"/>
      <c r="T42" s="108"/>
      <c r="U42" s="108"/>
      <c r="V42" s="108"/>
      <c r="W42" s="108"/>
      <c r="X42" s="108"/>
      <c r="Y42" s="108"/>
      <c r="Z42" s="108"/>
      <c r="AA42" s="108"/>
      <c r="AB42" s="108"/>
      <c r="AC42" s="108"/>
      <c r="AD42" s="108"/>
      <c r="AE42" s="108"/>
      <c r="AF42" s="108"/>
      <c r="AG42" s="108"/>
      <c r="AH42" s="108"/>
      <c r="AI42" s="108"/>
    </row>
    <row r="43" spans="1:40" x14ac:dyDescent="0.25">
      <c r="A43" s="108"/>
      <c r="B43" s="107"/>
      <c r="C43" s="108"/>
      <c r="D43" s="108"/>
      <c r="E43" s="109"/>
      <c r="F43" s="109"/>
      <c r="G43" s="109"/>
      <c r="H43" s="109"/>
      <c r="I43" s="109"/>
      <c r="J43" s="109"/>
      <c r="K43" s="109"/>
      <c r="L43" s="109"/>
      <c r="M43" s="109"/>
      <c r="N43" s="109"/>
      <c r="O43" s="113"/>
      <c r="P43" s="113"/>
      <c r="Q43" s="108"/>
      <c r="R43" s="108"/>
      <c r="S43" s="108"/>
      <c r="T43" s="108"/>
      <c r="U43" s="108"/>
      <c r="V43" s="108"/>
      <c r="W43" s="108"/>
      <c r="X43" s="108"/>
      <c r="Y43" s="108"/>
      <c r="Z43" s="108"/>
      <c r="AA43" s="108"/>
      <c r="AB43" s="108"/>
      <c r="AC43" s="108"/>
      <c r="AD43" s="108"/>
      <c r="AE43" s="108"/>
      <c r="AF43" s="108"/>
      <c r="AG43" s="108"/>
      <c r="AH43" s="108"/>
      <c r="AI43" s="108"/>
    </row>
    <row r="44" spans="1:40" x14ac:dyDescent="0.25">
      <c r="A44" s="108"/>
      <c r="B44" s="107"/>
      <c r="C44" s="108"/>
      <c r="D44" s="108"/>
      <c r="E44" s="109"/>
      <c r="F44" s="109"/>
      <c r="G44" s="109"/>
      <c r="H44" s="109"/>
      <c r="I44" s="109"/>
      <c r="J44" s="109"/>
      <c r="K44" s="109"/>
      <c r="L44" s="109"/>
      <c r="M44" s="109"/>
      <c r="N44" s="109"/>
      <c r="O44" s="113"/>
      <c r="P44" s="113"/>
      <c r="Q44" s="108"/>
      <c r="R44" s="108"/>
      <c r="S44" s="108"/>
      <c r="T44" s="108"/>
      <c r="U44" s="108"/>
      <c r="V44" s="108"/>
      <c r="W44" s="108"/>
      <c r="X44" s="108"/>
      <c r="Y44" s="108"/>
      <c r="Z44" s="108"/>
      <c r="AA44" s="108"/>
      <c r="AB44" s="108"/>
      <c r="AC44" s="108"/>
      <c r="AD44" s="108"/>
      <c r="AE44" s="108"/>
      <c r="AF44" s="108"/>
      <c r="AG44" s="108"/>
      <c r="AH44" s="108"/>
      <c r="AI44" s="108"/>
    </row>
    <row r="45" spans="1:40" x14ac:dyDescent="0.25">
      <c r="A45" s="108"/>
      <c r="B45" s="107"/>
      <c r="C45" s="108"/>
      <c r="D45" s="108"/>
      <c r="E45" s="109"/>
      <c r="F45" s="109"/>
      <c r="G45" s="109"/>
      <c r="H45" s="109"/>
      <c r="I45" s="109"/>
      <c r="J45" s="109"/>
      <c r="K45" s="109"/>
      <c r="L45" s="109"/>
      <c r="M45" s="109"/>
      <c r="N45" s="109"/>
      <c r="O45" s="113"/>
      <c r="P45" s="113"/>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row>
    <row r="46" spans="1:40" x14ac:dyDescent="0.25">
      <c r="A46" s="108"/>
      <c r="B46" s="107"/>
      <c r="C46" s="108"/>
      <c r="D46" s="108"/>
      <c r="E46" s="109"/>
      <c r="F46" s="109"/>
      <c r="G46" s="109"/>
      <c r="H46" s="109"/>
      <c r="I46" s="109"/>
      <c r="J46" s="109"/>
      <c r="K46" s="109"/>
      <c r="L46" s="109"/>
      <c r="M46" s="109"/>
      <c r="N46" s="109"/>
      <c r="O46" s="113"/>
      <c r="P46" s="113"/>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row>
    <row r="47" spans="1:40" x14ac:dyDescent="0.25">
      <c r="A47" s="108"/>
      <c r="B47" s="107"/>
      <c r="C47" s="108"/>
      <c r="D47" s="108"/>
      <c r="E47" s="109"/>
      <c r="F47" s="109"/>
      <c r="G47" s="109"/>
      <c r="H47" s="109"/>
      <c r="I47" s="109"/>
      <c r="J47" s="109"/>
      <c r="K47" s="109"/>
      <c r="L47" s="109"/>
      <c r="M47" s="109"/>
      <c r="N47" s="109"/>
      <c r="O47" s="113"/>
      <c r="P47" s="113"/>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row>
    <row r="48" spans="1:40" x14ac:dyDescent="0.25">
      <c r="A48" s="108"/>
      <c r="B48" s="107"/>
      <c r="C48" s="108"/>
      <c r="D48" s="108"/>
      <c r="E48" s="109"/>
      <c r="F48" s="109"/>
      <c r="G48" s="109"/>
      <c r="H48" s="109"/>
      <c r="I48" s="109"/>
      <c r="J48" s="109"/>
      <c r="K48" s="109"/>
      <c r="L48" s="109"/>
      <c r="M48" s="109"/>
      <c r="N48" s="109"/>
      <c r="O48" s="113"/>
      <c r="P48" s="113"/>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row>
    <row r="49" spans="1:40"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row>
    <row r="50" spans="1:40"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row>
    <row r="51" spans="1:40"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row>
    <row r="52" spans="1:40"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row>
    <row r="53" spans="1:40"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row>
    <row r="54" spans="1:40"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row>
    <row r="55" spans="1:40"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row>
    <row r="56" spans="1:40"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row>
    <row r="57" spans="1:40"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row>
    <row r="58" spans="1:40"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row>
    <row r="59" spans="1:40"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row>
    <row r="60" spans="1:40"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row>
    <row r="61" spans="1:40"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row>
    <row r="62" spans="1:40"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row>
    <row r="63" spans="1:40"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row>
    <row r="64" spans="1:40"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row>
    <row r="65" spans="1:40"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row>
    <row r="66" spans="1:40"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row>
    <row r="67" spans="1:40"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row>
    <row r="68" spans="1:40" x14ac:dyDescent="0.25">
      <c r="P68" s="113"/>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row>
    <row r="69" spans="1:40" x14ac:dyDescent="0.25">
      <c r="P69" s="113"/>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row>
    <row r="70" spans="1:40" x14ac:dyDescent="0.25">
      <c r="P70" s="113"/>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row>
    <row r="71" spans="1:40" x14ac:dyDescent="0.25">
      <c r="E71"/>
      <c r="F71"/>
      <c r="G71"/>
      <c r="H71"/>
      <c r="I71"/>
      <c r="J71"/>
      <c r="K71"/>
      <c r="L71"/>
      <c r="M71"/>
      <c r="N71"/>
      <c r="O71"/>
      <c r="P71" s="113"/>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row>
    <row r="72" spans="1:40" x14ac:dyDescent="0.25">
      <c r="E72"/>
      <c r="F72"/>
      <c r="G72"/>
      <c r="H72"/>
      <c r="I72"/>
      <c r="J72"/>
      <c r="K72"/>
      <c r="L72"/>
      <c r="M72"/>
      <c r="N72"/>
      <c r="O72"/>
      <c r="P72" s="113"/>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row>
    <row r="73" spans="1:40" x14ac:dyDescent="0.25">
      <c r="E73"/>
      <c r="F73"/>
      <c r="G73"/>
      <c r="H73"/>
      <c r="I73"/>
      <c r="J73"/>
      <c r="K73"/>
      <c r="L73"/>
      <c r="M73"/>
      <c r="N73"/>
      <c r="O73"/>
      <c r="P73" s="113"/>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row>
    <row r="74" spans="1:40" x14ac:dyDescent="0.25">
      <c r="E74"/>
      <c r="F74"/>
      <c r="G74"/>
      <c r="H74"/>
      <c r="I74"/>
      <c r="J74"/>
      <c r="K74"/>
      <c r="L74"/>
      <c r="M74"/>
      <c r="N74"/>
      <c r="O74"/>
      <c r="P74" s="113"/>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row>
    <row r="75" spans="1:40" x14ac:dyDescent="0.25">
      <c r="E75"/>
      <c r="F75"/>
      <c r="G75"/>
      <c r="H75"/>
      <c r="I75"/>
      <c r="J75"/>
      <c r="K75"/>
      <c r="L75"/>
      <c r="M75"/>
      <c r="N75"/>
      <c r="O75"/>
      <c r="P75" s="113"/>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row>
  </sheetData>
  <mergeCells count="89">
    <mergeCell ref="Z4:AC4"/>
    <mergeCell ref="Q3:AC3"/>
    <mergeCell ref="H24:H26"/>
    <mergeCell ref="I24:J25"/>
    <mergeCell ref="Q31:V31"/>
    <mergeCell ref="W31:AB31"/>
    <mergeCell ref="R8:V8"/>
    <mergeCell ref="B3:O3"/>
    <mergeCell ref="W4:Y4"/>
    <mergeCell ref="R7:V7"/>
    <mergeCell ref="E5:F6"/>
    <mergeCell ref="G5:H6"/>
    <mergeCell ref="I5:J6"/>
    <mergeCell ref="K5:L6"/>
    <mergeCell ref="M5:N6"/>
    <mergeCell ref="W25:Y25"/>
    <mergeCell ref="Z25:AB25"/>
    <mergeCell ref="Q26:V26"/>
    <mergeCell ref="W26:Y26"/>
    <mergeCell ref="Z26:AB26"/>
    <mergeCell ref="Q29:V29"/>
    <mergeCell ref="W29:Y29"/>
    <mergeCell ref="Z29:AB29"/>
    <mergeCell ref="Q27:V27"/>
    <mergeCell ref="W27:Y27"/>
    <mergeCell ref="Z27:AB27"/>
    <mergeCell ref="Q28:V28"/>
    <mergeCell ref="W28:Y28"/>
    <mergeCell ref="Z28:AB28"/>
    <mergeCell ref="B20:B21"/>
    <mergeCell ref="Q36:V36"/>
    <mergeCell ref="W36:Y36"/>
    <mergeCell ref="Z36:AB36"/>
    <mergeCell ref="B10:B11"/>
    <mergeCell ref="B12:B13"/>
    <mergeCell ref="B14:B15"/>
    <mergeCell ref="B18:B19"/>
    <mergeCell ref="C20:D20"/>
    <mergeCell ref="R12:V12"/>
    <mergeCell ref="R13:V13"/>
    <mergeCell ref="Q34:V34"/>
    <mergeCell ref="W34:Y34"/>
    <mergeCell ref="Z34:AB34"/>
    <mergeCell ref="Q35:V35"/>
    <mergeCell ref="W35:Y35"/>
    <mergeCell ref="Z35:AB35"/>
    <mergeCell ref="Q32:V32"/>
    <mergeCell ref="W32:Y32"/>
    <mergeCell ref="Z32:AB32"/>
    <mergeCell ref="Q33:V33"/>
    <mergeCell ref="W33:Y33"/>
    <mergeCell ref="Z33:AB33"/>
    <mergeCell ref="C19:D19"/>
    <mergeCell ref="Q25:V25"/>
    <mergeCell ref="Z15:AB15"/>
    <mergeCell ref="C14:D14"/>
    <mergeCell ref="C15:D15"/>
    <mergeCell ref="C16:D16"/>
    <mergeCell ref="Q24:V24"/>
    <mergeCell ref="W24:Y24"/>
    <mergeCell ref="Z24:AB24"/>
    <mergeCell ref="Z14:AA14"/>
    <mergeCell ref="W15:Y15"/>
    <mergeCell ref="W23:AB23"/>
    <mergeCell ref="Q23:V23"/>
    <mergeCell ref="C17:D17"/>
    <mergeCell ref="C18:D18"/>
    <mergeCell ref="C21:D21"/>
    <mergeCell ref="C11:D11"/>
    <mergeCell ref="R11:V11"/>
    <mergeCell ref="C12:D12"/>
    <mergeCell ref="Q14:X14"/>
    <mergeCell ref="C13:D13"/>
    <mergeCell ref="C9:D9"/>
    <mergeCell ref="R9:V9"/>
    <mergeCell ref="C10:D10"/>
    <mergeCell ref="R10:V10"/>
    <mergeCell ref="R6:V6"/>
    <mergeCell ref="E7:F7"/>
    <mergeCell ref="G7:H7"/>
    <mergeCell ref="I7:J7"/>
    <mergeCell ref="K7:L7"/>
    <mergeCell ref="M7:N7"/>
    <mergeCell ref="B4:C8"/>
    <mergeCell ref="D4:D8"/>
    <mergeCell ref="E4:J4"/>
    <mergeCell ref="K4:N4"/>
    <mergeCell ref="O4:O8"/>
    <mergeCell ref="Q4:V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AY503"/>
  <sheetViews>
    <sheetView topLeftCell="A40" zoomScaleNormal="100" workbookViewId="0">
      <selection activeCell="Q4" sqref="Q4:V23"/>
    </sheetView>
  </sheetViews>
  <sheetFormatPr baseColWidth="10" defaultRowHeight="15" x14ac:dyDescent="0.25"/>
  <cols>
    <col min="1" max="1" width="4.85546875" customWidth="1"/>
    <col min="2" max="2" width="5" style="31" customWidth="1"/>
    <col min="3" max="3" width="28" customWidth="1"/>
    <col min="4" max="4" width="39.28515625" customWidth="1"/>
    <col min="5" max="14" width="10.7109375" style="36" customWidth="1"/>
    <col min="15" max="15" width="8.85546875" style="19" customWidth="1"/>
    <col min="16" max="16" width="5" style="19" customWidth="1"/>
    <col min="17" max="17" width="4.140625" customWidth="1"/>
    <col min="29" max="29" width="9.28515625" customWidth="1"/>
  </cols>
  <sheetData>
    <row r="2" spans="1:30" ht="15" customHeight="1" x14ac:dyDescent="0.25">
      <c r="A2" s="108"/>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c r="AD2" s="108"/>
    </row>
    <row r="3" spans="1:30" ht="44.25" customHeight="1" x14ac:dyDescent="0.25">
      <c r="A3" s="108"/>
      <c r="B3" s="276" t="s">
        <v>963</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c r="AD3" s="108"/>
    </row>
    <row r="4" spans="1:30"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962</v>
      </c>
      <c r="R4" s="310"/>
      <c r="S4" s="310"/>
      <c r="T4" s="310"/>
      <c r="U4" s="310"/>
      <c r="V4" s="310"/>
      <c r="W4" s="309" t="s">
        <v>531</v>
      </c>
      <c r="X4" s="309"/>
      <c r="Y4" s="309"/>
      <c r="Z4" s="350" t="s">
        <v>59</v>
      </c>
      <c r="AA4" s="350"/>
      <c r="AB4" s="350"/>
      <c r="AC4" s="350"/>
      <c r="AD4" s="108"/>
    </row>
    <row r="5" spans="1:30"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131" t="s">
        <v>375</v>
      </c>
      <c r="Z5" s="41" t="s">
        <v>82</v>
      </c>
      <c r="AA5" s="41" t="s">
        <v>83</v>
      </c>
      <c r="AB5" s="26" t="s">
        <v>383</v>
      </c>
      <c r="AC5" s="26" t="s">
        <v>1100</v>
      </c>
      <c r="AD5" s="108"/>
    </row>
    <row r="6" spans="1:30" ht="39.950000000000003" customHeight="1" x14ac:dyDescent="0.25">
      <c r="A6" s="108"/>
      <c r="B6" s="277"/>
      <c r="C6" s="277"/>
      <c r="D6" s="278"/>
      <c r="E6" s="303"/>
      <c r="F6" s="304"/>
      <c r="G6" s="312"/>
      <c r="H6" s="304"/>
      <c r="I6" s="312"/>
      <c r="J6" s="304"/>
      <c r="K6" s="315"/>
      <c r="L6" s="316"/>
      <c r="M6" s="315"/>
      <c r="N6" s="316"/>
      <c r="O6" s="285"/>
      <c r="P6" s="115"/>
      <c r="Q6" s="31">
        <v>17</v>
      </c>
      <c r="R6" s="306" t="s">
        <v>284</v>
      </c>
      <c r="S6" s="306"/>
      <c r="T6" s="306"/>
      <c r="U6" s="306"/>
      <c r="V6" s="306"/>
      <c r="W6" s="31">
        <v>2</v>
      </c>
      <c r="X6" s="31">
        <v>4</v>
      </c>
      <c r="Y6" s="47" t="s">
        <v>626</v>
      </c>
      <c r="Z6" s="157">
        <v>1</v>
      </c>
      <c r="AA6" s="31">
        <v>4</v>
      </c>
      <c r="AB6" s="47" t="s">
        <v>626</v>
      </c>
      <c r="AC6" s="157" t="s">
        <v>1102</v>
      </c>
      <c r="AD6" s="108"/>
    </row>
    <row r="7" spans="1:30"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18</v>
      </c>
      <c r="R7" s="306" t="s">
        <v>790</v>
      </c>
      <c r="S7" s="306"/>
      <c r="T7" s="306"/>
      <c r="U7" s="306"/>
      <c r="V7" s="306"/>
      <c r="W7" s="31">
        <v>3</v>
      </c>
      <c r="X7" s="31">
        <v>3</v>
      </c>
      <c r="Y7" s="47" t="s">
        <v>626</v>
      </c>
      <c r="Z7" s="157">
        <v>1</v>
      </c>
      <c r="AA7" s="31">
        <v>3</v>
      </c>
      <c r="AB7" s="46" t="s">
        <v>1104</v>
      </c>
      <c r="AC7" s="157" t="s">
        <v>1102</v>
      </c>
      <c r="AD7" s="108"/>
    </row>
    <row r="8" spans="1:30"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19</v>
      </c>
      <c r="R8" s="306" t="s">
        <v>112</v>
      </c>
      <c r="S8" s="306"/>
      <c r="T8" s="306"/>
      <c r="U8" s="306"/>
      <c r="V8" s="306"/>
      <c r="W8" s="31">
        <v>2</v>
      </c>
      <c r="X8" s="31">
        <v>2</v>
      </c>
      <c r="Y8" s="48" t="s">
        <v>1105</v>
      </c>
      <c r="Z8" s="157">
        <v>1</v>
      </c>
      <c r="AA8" s="31">
        <v>2</v>
      </c>
      <c r="AB8" s="48" t="s">
        <v>1105</v>
      </c>
      <c r="AC8" s="157" t="s">
        <v>1102</v>
      </c>
      <c r="AD8" s="108"/>
    </row>
    <row r="9" spans="1:30" ht="30" customHeight="1" x14ac:dyDescent="0.25">
      <c r="A9" s="108"/>
      <c r="B9" s="111">
        <v>17</v>
      </c>
      <c r="C9" s="334" t="s">
        <v>292</v>
      </c>
      <c r="D9" s="334"/>
      <c r="E9" s="40">
        <v>15</v>
      </c>
      <c r="F9" s="40"/>
      <c r="G9" s="40">
        <v>15</v>
      </c>
      <c r="H9" s="40"/>
      <c r="I9" s="40">
        <v>10</v>
      </c>
      <c r="J9" s="40"/>
      <c r="K9" s="40">
        <v>15</v>
      </c>
      <c r="L9" s="40"/>
      <c r="M9" s="40">
        <v>10</v>
      </c>
      <c r="N9" s="40"/>
      <c r="O9" s="44">
        <f>SUM(E9:N9)</f>
        <v>65</v>
      </c>
      <c r="P9" s="116"/>
      <c r="Q9" s="31">
        <v>20</v>
      </c>
      <c r="R9" s="305" t="s">
        <v>111</v>
      </c>
      <c r="S9" s="305"/>
      <c r="T9" s="305"/>
      <c r="U9" s="305"/>
      <c r="V9" s="305"/>
      <c r="W9" s="31">
        <v>2</v>
      </c>
      <c r="X9" s="31">
        <v>3</v>
      </c>
      <c r="Y9" s="46" t="s">
        <v>1104</v>
      </c>
      <c r="Z9" s="157">
        <v>1</v>
      </c>
      <c r="AA9" s="31">
        <v>3</v>
      </c>
      <c r="AB9" s="46" t="s">
        <v>1104</v>
      </c>
      <c r="AC9" s="157" t="s">
        <v>1102</v>
      </c>
      <c r="AD9" s="108"/>
    </row>
    <row r="10" spans="1:30" ht="30" customHeight="1" x14ac:dyDescent="0.25">
      <c r="A10" s="108"/>
      <c r="B10" s="111">
        <v>18</v>
      </c>
      <c r="C10" s="333" t="s">
        <v>294</v>
      </c>
      <c r="D10" s="333"/>
      <c r="E10" s="42">
        <v>15</v>
      </c>
      <c r="F10" s="42"/>
      <c r="G10" s="42">
        <v>5</v>
      </c>
      <c r="H10" s="42"/>
      <c r="I10" s="42">
        <v>20</v>
      </c>
      <c r="J10" s="42"/>
      <c r="K10" s="42">
        <v>15</v>
      </c>
      <c r="L10" s="42"/>
      <c r="M10" s="42">
        <v>15</v>
      </c>
      <c r="N10" s="42"/>
      <c r="O10" s="44">
        <f t="shared" ref="O10:O41" si="0">SUM(E10:N10)</f>
        <v>70</v>
      </c>
      <c r="P10" s="116"/>
      <c r="Q10" s="31">
        <v>21</v>
      </c>
      <c r="R10" s="306" t="s">
        <v>114</v>
      </c>
      <c r="S10" s="306"/>
      <c r="T10" s="306"/>
      <c r="U10" s="306"/>
      <c r="V10" s="306"/>
      <c r="W10" s="31">
        <v>2</v>
      </c>
      <c r="X10" s="31">
        <v>3</v>
      </c>
      <c r="Y10" s="46" t="s">
        <v>1104</v>
      </c>
      <c r="Z10" s="157">
        <v>1</v>
      </c>
      <c r="AA10" s="31">
        <v>3</v>
      </c>
      <c r="AB10" s="46" t="s">
        <v>1104</v>
      </c>
      <c r="AC10" s="157" t="s">
        <v>1102</v>
      </c>
      <c r="AD10" s="108"/>
    </row>
    <row r="11" spans="1:30" ht="30" customHeight="1" x14ac:dyDescent="0.25">
      <c r="A11" s="108"/>
      <c r="B11" s="359">
        <v>19</v>
      </c>
      <c r="C11" s="299" t="s">
        <v>937</v>
      </c>
      <c r="D11" s="299"/>
      <c r="E11" s="40">
        <v>15</v>
      </c>
      <c r="F11" s="40"/>
      <c r="G11" s="40">
        <v>15</v>
      </c>
      <c r="H11" s="40"/>
      <c r="I11" s="40">
        <v>25</v>
      </c>
      <c r="J11" s="40"/>
      <c r="K11" s="40">
        <v>15</v>
      </c>
      <c r="L11" s="40"/>
      <c r="M11" s="40">
        <v>25</v>
      </c>
      <c r="N11" s="40"/>
      <c r="O11" s="44">
        <f t="shared" si="0"/>
        <v>95</v>
      </c>
      <c r="P11" s="116"/>
      <c r="Q11" s="31">
        <v>22</v>
      </c>
      <c r="R11" s="306" t="s">
        <v>115</v>
      </c>
      <c r="S11" s="306"/>
      <c r="T11" s="306"/>
      <c r="U11" s="306"/>
      <c r="V11" s="306"/>
      <c r="W11" s="31">
        <v>2</v>
      </c>
      <c r="X11" s="31">
        <v>3</v>
      </c>
      <c r="Y11" s="46" t="s">
        <v>1104</v>
      </c>
      <c r="Z11" s="157">
        <v>1</v>
      </c>
      <c r="AA11" s="31">
        <v>3</v>
      </c>
      <c r="AB11" s="46" t="s">
        <v>1104</v>
      </c>
      <c r="AC11" s="157" t="s">
        <v>1102</v>
      </c>
      <c r="AD11" s="108"/>
    </row>
    <row r="12" spans="1:30" ht="30" customHeight="1" x14ac:dyDescent="0.25">
      <c r="A12" s="108"/>
      <c r="B12" s="359"/>
      <c r="C12" s="299" t="s">
        <v>938</v>
      </c>
      <c r="D12" s="299"/>
      <c r="E12" s="40">
        <v>15</v>
      </c>
      <c r="F12" s="40"/>
      <c r="G12" s="40">
        <v>15</v>
      </c>
      <c r="H12" s="40"/>
      <c r="I12" s="40">
        <v>30</v>
      </c>
      <c r="J12" s="40"/>
      <c r="K12" s="40">
        <v>15</v>
      </c>
      <c r="L12" s="40"/>
      <c r="M12" s="40">
        <v>25</v>
      </c>
      <c r="N12" s="40"/>
      <c r="O12" s="44">
        <f t="shared" si="0"/>
        <v>100</v>
      </c>
      <c r="P12" s="116"/>
      <c r="Q12" s="31">
        <v>23</v>
      </c>
      <c r="R12" s="388" t="s">
        <v>113</v>
      </c>
      <c r="S12" s="389"/>
      <c r="T12" s="389"/>
      <c r="U12" s="389"/>
      <c r="V12" s="390"/>
      <c r="W12" s="31">
        <v>1</v>
      </c>
      <c r="X12" s="31">
        <v>3</v>
      </c>
      <c r="Y12" s="46" t="s">
        <v>1104</v>
      </c>
      <c r="Z12" s="157">
        <v>1</v>
      </c>
      <c r="AA12" s="31">
        <v>3</v>
      </c>
      <c r="AB12" s="46" t="s">
        <v>1104</v>
      </c>
      <c r="AC12" s="157" t="s">
        <v>1102</v>
      </c>
      <c r="AD12" s="108"/>
    </row>
    <row r="13" spans="1:30" ht="30" customHeight="1" x14ac:dyDescent="0.25">
      <c r="A13" s="108"/>
      <c r="B13" s="359"/>
      <c r="C13" s="299" t="s">
        <v>939</v>
      </c>
      <c r="D13" s="299"/>
      <c r="E13" s="40">
        <v>15</v>
      </c>
      <c r="F13" s="40"/>
      <c r="G13" s="40">
        <v>15</v>
      </c>
      <c r="H13" s="40"/>
      <c r="I13" s="40">
        <v>25</v>
      </c>
      <c r="J13" s="40"/>
      <c r="K13" s="40">
        <v>15</v>
      </c>
      <c r="L13" s="40"/>
      <c r="M13" s="40">
        <v>15</v>
      </c>
      <c r="N13" s="40"/>
      <c r="O13" s="44">
        <f t="shared" si="0"/>
        <v>85</v>
      </c>
      <c r="P13" s="116"/>
      <c r="Q13" s="31">
        <v>24</v>
      </c>
      <c r="R13" s="305" t="s">
        <v>117</v>
      </c>
      <c r="S13" s="305"/>
      <c r="T13" s="305"/>
      <c r="U13" s="305"/>
      <c r="V13" s="305"/>
      <c r="W13" s="31">
        <v>1</v>
      </c>
      <c r="X13" s="31">
        <v>4</v>
      </c>
      <c r="Y13" s="47" t="s">
        <v>626</v>
      </c>
      <c r="Z13" s="157">
        <v>1</v>
      </c>
      <c r="AA13" s="31">
        <v>4</v>
      </c>
      <c r="AB13" s="47" t="s">
        <v>626</v>
      </c>
      <c r="AC13" s="157" t="s">
        <v>1102</v>
      </c>
      <c r="AD13" s="108"/>
    </row>
    <row r="14" spans="1:30" ht="30" customHeight="1" x14ac:dyDescent="0.25">
      <c r="A14" s="108"/>
      <c r="B14" s="359"/>
      <c r="C14" s="299" t="s">
        <v>940</v>
      </c>
      <c r="D14" s="299"/>
      <c r="E14" s="40">
        <v>15</v>
      </c>
      <c r="F14" s="40"/>
      <c r="G14" s="40">
        <v>15</v>
      </c>
      <c r="H14" s="40"/>
      <c r="I14" s="40">
        <v>25</v>
      </c>
      <c r="J14" s="40"/>
      <c r="K14" s="40">
        <v>15</v>
      </c>
      <c r="L14" s="40"/>
      <c r="M14" s="40">
        <v>20</v>
      </c>
      <c r="N14" s="40"/>
      <c r="O14" s="44">
        <f t="shared" si="0"/>
        <v>90</v>
      </c>
      <c r="P14" s="116"/>
      <c r="Q14" s="31">
        <v>25</v>
      </c>
      <c r="R14" s="305" t="s">
        <v>116</v>
      </c>
      <c r="S14" s="305"/>
      <c r="T14" s="305"/>
      <c r="U14" s="305"/>
      <c r="V14" s="305"/>
      <c r="W14" s="31">
        <v>1</v>
      </c>
      <c r="X14" s="31">
        <v>2</v>
      </c>
      <c r="Y14" s="48" t="s">
        <v>1105</v>
      </c>
      <c r="Z14" s="157">
        <v>1</v>
      </c>
      <c r="AA14" s="31">
        <v>2</v>
      </c>
      <c r="AB14" s="48" t="s">
        <v>1105</v>
      </c>
      <c r="AC14" s="157" t="s">
        <v>1102</v>
      </c>
      <c r="AD14" s="108"/>
    </row>
    <row r="15" spans="1:30" ht="30" customHeight="1" x14ac:dyDescent="0.25">
      <c r="A15" s="108"/>
      <c r="B15" s="359"/>
      <c r="C15" s="299" t="s">
        <v>941</v>
      </c>
      <c r="D15" s="299"/>
      <c r="E15" s="40">
        <v>15</v>
      </c>
      <c r="F15" s="40"/>
      <c r="G15" s="40">
        <v>15</v>
      </c>
      <c r="H15" s="40"/>
      <c r="I15" s="40">
        <v>10</v>
      </c>
      <c r="J15" s="40"/>
      <c r="K15" s="40">
        <v>15</v>
      </c>
      <c r="L15" s="40"/>
      <c r="M15" s="40">
        <v>15</v>
      </c>
      <c r="N15" s="40"/>
      <c r="O15" s="44">
        <f t="shared" si="0"/>
        <v>70</v>
      </c>
      <c r="P15" s="116"/>
      <c r="Q15" s="31">
        <v>26</v>
      </c>
      <c r="R15" s="399" t="s">
        <v>308</v>
      </c>
      <c r="S15" s="400"/>
      <c r="T15" s="400"/>
      <c r="U15" s="400"/>
      <c r="V15" s="401"/>
      <c r="W15" s="31">
        <v>2</v>
      </c>
      <c r="X15" s="31">
        <v>4</v>
      </c>
      <c r="Y15" s="47" t="s">
        <v>626</v>
      </c>
      <c r="Z15" s="157">
        <v>2</v>
      </c>
      <c r="AA15" s="31">
        <v>4</v>
      </c>
      <c r="AB15" s="47" t="s">
        <v>626</v>
      </c>
      <c r="AC15" s="157" t="s">
        <v>1103</v>
      </c>
      <c r="AD15" s="108"/>
    </row>
    <row r="16" spans="1:30" ht="34.5" customHeight="1" x14ac:dyDescent="0.25">
      <c r="A16" s="108"/>
      <c r="B16" s="111">
        <v>20</v>
      </c>
      <c r="C16" s="333" t="s">
        <v>798</v>
      </c>
      <c r="D16" s="333"/>
      <c r="E16" s="42">
        <v>15</v>
      </c>
      <c r="F16" s="42"/>
      <c r="G16" s="42">
        <v>15</v>
      </c>
      <c r="H16" s="42"/>
      <c r="I16" s="42">
        <v>25</v>
      </c>
      <c r="J16" s="42"/>
      <c r="K16" s="42">
        <v>15</v>
      </c>
      <c r="L16" s="42"/>
      <c r="M16" s="42">
        <v>20</v>
      </c>
      <c r="N16" s="42"/>
      <c r="O16" s="44">
        <f t="shared" si="0"/>
        <v>90</v>
      </c>
      <c r="P16" s="116"/>
      <c r="Q16" s="31">
        <v>27</v>
      </c>
      <c r="R16" s="399" t="s">
        <v>121</v>
      </c>
      <c r="S16" s="400"/>
      <c r="T16" s="400"/>
      <c r="U16" s="400"/>
      <c r="V16" s="401"/>
      <c r="W16" s="31">
        <v>3</v>
      </c>
      <c r="X16" s="31">
        <v>3</v>
      </c>
      <c r="Y16" s="47" t="s">
        <v>626</v>
      </c>
      <c r="Z16" s="157">
        <v>2</v>
      </c>
      <c r="AA16" s="31">
        <v>3</v>
      </c>
      <c r="AB16" s="46" t="s">
        <v>1104</v>
      </c>
      <c r="AC16" s="157" t="s">
        <v>1102</v>
      </c>
      <c r="AD16" s="108"/>
    </row>
    <row r="17" spans="1:38" ht="33.75" customHeight="1" x14ac:dyDescent="0.25">
      <c r="A17" s="108"/>
      <c r="B17" s="118">
        <v>21</v>
      </c>
      <c r="C17" s="395" t="s">
        <v>299</v>
      </c>
      <c r="D17" s="395"/>
      <c r="E17" s="40">
        <v>15</v>
      </c>
      <c r="F17" s="40"/>
      <c r="G17" s="40">
        <v>15</v>
      </c>
      <c r="H17" s="40"/>
      <c r="I17" s="40">
        <v>25</v>
      </c>
      <c r="J17" s="40"/>
      <c r="K17" s="40">
        <v>15</v>
      </c>
      <c r="L17" s="40"/>
      <c r="M17" s="40">
        <v>25</v>
      </c>
      <c r="N17" s="40"/>
      <c r="O17" s="44">
        <f t="shared" si="0"/>
        <v>95</v>
      </c>
      <c r="P17" s="116"/>
      <c r="Q17" s="31">
        <v>28</v>
      </c>
      <c r="R17" s="399" t="s">
        <v>315</v>
      </c>
      <c r="S17" s="400"/>
      <c r="T17" s="400"/>
      <c r="U17" s="400"/>
      <c r="V17" s="401"/>
      <c r="W17" s="31">
        <v>1</v>
      </c>
      <c r="X17" s="31">
        <v>2</v>
      </c>
      <c r="Y17" s="48" t="s">
        <v>1105</v>
      </c>
      <c r="Z17" s="157">
        <v>1</v>
      </c>
      <c r="AA17" s="31">
        <v>2</v>
      </c>
      <c r="AB17" s="48" t="s">
        <v>1105</v>
      </c>
      <c r="AC17" s="157" t="s">
        <v>1102</v>
      </c>
      <c r="AD17" s="108"/>
    </row>
    <row r="18" spans="1:38" ht="30" customHeight="1" x14ac:dyDescent="0.25">
      <c r="A18" s="108"/>
      <c r="B18" s="118">
        <v>22</v>
      </c>
      <c r="C18" s="333" t="s">
        <v>800</v>
      </c>
      <c r="D18" s="333"/>
      <c r="E18" s="42">
        <v>15</v>
      </c>
      <c r="F18" s="42"/>
      <c r="G18" s="42">
        <v>15</v>
      </c>
      <c r="H18" s="42"/>
      <c r="I18" s="42">
        <v>25</v>
      </c>
      <c r="J18" s="42"/>
      <c r="K18" s="42">
        <v>15</v>
      </c>
      <c r="L18" s="42"/>
      <c r="M18" s="42">
        <v>25</v>
      </c>
      <c r="N18" s="42"/>
      <c r="O18" s="44">
        <f t="shared" si="0"/>
        <v>95</v>
      </c>
      <c r="P18" s="116"/>
      <c r="Q18" s="31">
        <v>29</v>
      </c>
      <c r="R18" s="399" t="s">
        <v>318</v>
      </c>
      <c r="S18" s="400"/>
      <c r="T18" s="400"/>
      <c r="U18" s="400"/>
      <c r="V18" s="401"/>
      <c r="W18" s="31">
        <v>1</v>
      </c>
      <c r="X18" s="31">
        <v>3</v>
      </c>
      <c r="Y18" s="46" t="s">
        <v>1104</v>
      </c>
      <c r="Z18" s="157">
        <v>1</v>
      </c>
      <c r="AA18" s="31">
        <v>3</v>
      </c>
      <c r="AB18" s="46" t="s">
        <v>1104</v>
      </c>
      <c r="AC18" s="157" t="s">
        <v>1102</v>
      </c>
      <c r="AD18" s="108"/>
    </row>
    <row r="19" spans="1:38" ht="40.5" customHeight="1" x14ac:dyDescent="0.25">
      <c r="A19" s="108"/>
      <c r="B19" s="428">
        <v>23</v>
      </c>
      <c r="C19" s="299" t="s">
        <v>942</v>
      </c>
      <c r="D19" s="299"/>
      <c r="E19" s="40">
        <v>15</v>
      </c>
      <c r="F19" s="40"/>
      <c r="G19" s="40">
        <v>15</v>
      </c>
      <c r="H19" s="40"/>
      <c r="I19" s="40">
        <v>20</v>
      </c>
      <c r="J19" s="40"/>
      <c r="K19" s="40">
        <v>15</v>
      </c>
      <c r="L19" s="40"/>
      <c r="M19" s="40">
        <v>30</v>
      </c>
      <c r="N19" s="40"/>
      <c r="O19" s="44">
        <f t="shared" si="0"/>
        <v>95</v>
      </c>
      <c r="P19" s="116"/>
      <c r="Q19" s="31">
        <v>30</v>
      </c>
      <c r="R19" s="399" t="s">
        <v>819</v>
      </c>
      <c r="S19" s="400"/>
      <c r="T19" s="400"/>
      <c r="U19" s="400"/>
      <c r="V19" s="401"/>
      <c r="W19" s="31">
        <v>1</v>
      </c>
      <c r="X19" s="31">
        <v>3</v>
      </c>
      <c r="Y19" s="46" t="s">
        <v>1104</v>
      </c>
      <c r="Z19" s="157">
        <v>1</v>
      </c>
      <c r="AA19" s="31">
        <v>3</v>
      </c>
      <c r="AB19" s="46" t="s">
        <v>1104</v>
      </c>
      <c r="AC19" s="157" t="s">
        <v>1102</v>
      </c>
      <c r="AD19" s="108"/>
    </row>
    <row r="20" spans="1:38" ht="38.25" customHeight="1" x14ac:dyDescent="0.25">
      <c r="A20" s="108"/>
      <c r="B20" s="429"/>
      <c r="C20" s="391" t="s">
        <v>944</v>
      </c>
      <c r="D20" s="392"/>
      <c r="E20" s="40">
        <v>15</v>
      </c>
      <c r="F20" s="40"/>
      <c r="G20" s="40">
        <v>15</v>
      </c>
      <c r="H20" s="40"/>
      <c r="I20" s="40">
        <v>20</v>
      </c>
      <c r="J20" s="40"/>
      <c r="K20" s="40">
        <v>15</v>
      </c>
      <c r="L20" s="40"/>
      <c r="M20" s="40">
        <v>25</v>
      </c>
      <c r="N20" s="40"/>
      <c r="O20" s="44">
        <f t="shared" si="0"/>
        <v>90</v>
      </c>
      <c r="P20" s="113"/>
      <c r="Q20" s="31">
        <v>31</v>
      </c>
      <c r="R20" s="399" t="s">
        <v>825</v>
      </c>
      <c r="S20" s="400"/>
      <c r="T20" s="400"/>
      <c r="U20" s="400"/>
      <c r="V20" s="401"/>
      <c r="W20" s="31">
        <v>1</v>
      </c>
      <c r="X20" s="31">
        <v>3</v>
      </c>
      <c r="Y20" s="46" t="s">
        <v>1104</v>
      </c>
      <c r="Z20" s="157">
        <v>1</v>
      </c>
      <c r="AA20" s="31">
        <v>3</v>
      </c>
      <c r="AB20" s="46" t="s">
        <v>1104</v>
      </c>
      <c r="AC20" s="157" t="s">
        <v>1102</v>
      </c>
      <c r="AD20" s="108"/>
    </row>
    <row r="21" spans="1:38" ht="30" customHeight="1" x14ac:dyDescent="0.25">
      <c r="A21" s="108"/>
      <c r="B21" s="430"/>
      <c r="C21" s="393" t="s">
        <v>943</v>
      </c>
      <c r="D21" s="394"/>
      <c r="E21" s="40">
        <v>15</v>
      </c>
      <c r="F21" s="40"/>
      <c r="G21" s="40">
        <v>15</v>
      </c>
      <c r="H21" s="40"/>
      <c r="I21" s="40">
        <v>20</v>
      </c>
      <c r="J21" s="40"/>
      <c r="K21" s="40">
        <v>15</v>
      </c>
      <c r="L21" s="40"/>
      <c r="M21" s="40">
        <v>25</v>
      </c>
      <c r="N21" s="40"/>
      <c r="O21" s="44">
        <f t="shared" si="0"/>
        <v>90</v>
      </c>
      <c r="P21" s="113"/>
      <c r="Q21" s="31">
        <v>32</v>
      </c>
      <c r="R21" s="306" t="s">
        <v>936</v>
      </c>
      <c r="S21" s="306"/>
      <c r="T21" s="306"/>
      <c r="U21" s="306"/>
      <c r="V21" s="306"/>
      <c r="W21" s="31">
        <v>1</v>
      </c>
      <c r="X21" s="31">
        <v>3</v>
      </c>
      <c r="Y21" s="46" t="s">
        <v>1104</v>
      </c>
      <c r="Z21" s="165">
        <v>1</v>
      </c>
      <c r="AA21" s="31">
        <v>3</v>
      </c>
      <c r="AB21" s="46" t="s">
        <v>1104</v>
      </c>
      <c r="AC21" s="165" t="s">
        <v>1102</v>
      </c>
      <c r="AD21" s="108"/>
    </row>
    <row r="22" spans="1:38" ht="28.5" customHeight="1" x14ac:dyDescent="0.25">
      <c r="A22" s="108"/>
      <c r="B22" s="428">
        <v>24</v>
      </c>
      <c r="C22" s="379" t="s">
        <v>945</v>
      </c>
      <c r="D22" s="380"/>
      <c r="E22" s="42">
        <v>15</v>
      </c>
      <c r="F22" s="42"/>
      <c r="G22" s="42">
        <v>15</v>
      </c>
      <c r="H22" s="42"/>
      <c r="I22" s="42">
        <v>20</v>
      </c>
      <c r="J22" s="42"/>
      <c r="K22" s="42">
        <v>15</v>
      </c>
      <c r="L22" s="42"/>
      <c r="M22" s="42">
        <v>30</v>
      </c>
      <c r="N22" s="42"/>
      <c r="O22" s="44">
        <f t="shared" si="0"/>
        <v>95</v>
      </c>
      <c r="P22" s="108"/>
      <c r="Q22" s="31">
        <v>33</v>
      </c>
      <c r="R22" s="306" t="s">
        <v>774</v>
      </c>
      <c r="S22" s="306"/>
      <c r="T22" s="306"/>
      <c r="U22" s="306"/>
      <c r="V22" s="306"/>
      <c r="W22" s="31">
        <v>1</v>
      </c>
      <c r="X22" s="31">
        <v>1</v>
      </c>
      <c r="Y22" s="48" t="s">
        <v>1105</v>
      </c>
      <c r="Z22" s="165">
        <v>1</v>
      </c>
      <c r="AA22" s="31">
        <v>1</v>
      </c>
      <c r="AB22" s="48" t="s">
        <v>1105</v>
      </c>
      <c r="AC22" s="165" t="s">
        <v>1102</v>
      </c>
    </row>
    <row r="23" spans="1:38" ht="30" customHeight="1" x14ac:dyDescent="0.25">
      <c r="A23" s="108"/>
      <c r="B23" s="430"/>
      <c r="C23" s="379" t="s">
        <v>946</v>
      </c>
      <c r="D23" s="380"/>
      <c r="E23" s="159">
        <v>15</v>
      </c>
      <c r="F23" s="42"/>
      <c r="G23" s="159">
        <v>15</v>
      </c>
      <c r="H23" s="42"/>
      <c r="I23" s="159">
        <v>20</v>
      </c>
      <c r="J23" s="42"/>
      <c r="K23" s="159">
        <v>15</v>
      </c>
      <c r="L23" s="42"/>
      <c r="M23" s="159">
        <v>25</v>
      </c>
      <c r="N23" s="42"/>
      <c r="O23" s="44">
        <f t="shared" si="0"/>
        <v>90</v>
      </c>
      <c r="P23"/>
      <c r="Q23" s="31">
        <v>34</v>
      </c>
      <c r="R23" s="306" t="s">
        <v>128</v>
      </c>
      <c r="S23" s="306"/>
      <c r="T23" s="306"/>
      <c r="U23" s="306"/>
      <c r="V23" s="306"/>
      <c r="W23" s="31">
        <v>2</v>
      </c>
      <c r="X23" s="31">
        <v>5</v>
      </c>
      <c r="Y23" s="130" t="s">
        <v>623</v>
      </c>
      <c r="Z23" s="165">
        <v>1</v>
      </c>
      <c r="AA23" s="31">
        <v>5</v>
      </c>
      <c r="AB23" s="16" t="s">
        <v>626</v>
      </c>
      <c r="AC23" s="165" t="s">
        <v>1102</v>
      </c>
    </row>
    <row r="24" spans="1:38" ht="30" customHeight="1" x14ac:dyDescent="0.25">
      <c r="A24" s="108"/>
      <c r="B24" s="428">
        <v>25</v>
      </c>
      <c r="C24" s="393" t="s">
        <v>1078</v>
      </c>
      <c r="D24" s="394"/>
      <c r="E24" s="40">
        <v>15</v>
      </c>
      <c r="F24" s="40"/>
      <c r="G24" s="40">
        <v>15</v>
      </c>
      <c r="H24" s="40"/>
      <c r="I24" s="40">
        <v>25</v>
      </c>
      <c r="J24" s="40"/>
      <c r="K24" s="40">
        <v>15</v>
      </c>
      <c r="L24" s="40"/>
      <c r="M24" s="40">
        <v>25</v>
      </c>
      <c r="N24" s="40"/>
      <c r="O24" s="44">
        <f t="shared" si="0"/>
        <v>95</v>
      </c>
      <c r="P24"/>
      <c r="Q24" s="307"/>
      <c r="R24" s="307"/>
      <c r="S24" s="307"/>
      <c r="T24" s="307"/>
      <c r="U24" s="307"/>
      <c r="V24" s="307"/>
      <c r="W24" s="307"/>
      <c r="X24" s="307"/>
      <c r="Y24" s="127"/>
      <c r="Z24" s="307"/>
      <c r="AA24" s="307"/>
      <c r="AB24" s="138"/>
      <c r="AC24" s="138"/>
    </row>
    <row r="25" spans="1:38" ht="30" customHeight="1" x14ac:dyDescent="0.25">
      <c r="A25" s="108"/>
      <c r="B25" s="429"/>
      <c r="C25" s="393" t="s">
        <v>1079</v>
      </c>
      <c r="D25" s="394"/>
      <c r="E25" s="40">
        <v>15</v>
      </c>
      <c r="F25" s="40"/>
      <c r="G25" s="40">
        <v>15</v>
      </c>
      <c r="H25" s="40"/>
      <c r="I25" s="40">
        <v>25</v>
      </c>
      <c r="J25" s="40"/>
      <c r="K25" s="40">
        <v>15</v>
      </c>
      <c r="L25" s="40"/>
      <c r="M25" s="40">
        <v>25</v>
      </c>
      <c r="N25" s="40"/>
      <c r="O25" s="44">
        <f t="shared" si="0"/>
        <v>95</v>
      </c>
      <c r="P25"/>
      <c r="Q25" s="108"/>
      <c r="R25" s="108"/>
      <c r="S25" s="108"/>
      <c r="T25" s="108"/>
      <c r="U25" s="108"/>
      <c r="V25" s="108"/>
      <c r="W25" s="308"/>
      <c r="X25" s="308"/>
      <c r="Y25" s="308"/>
      <c r="Z25" s="300"/>
      <c r="AA25" s="300"/>
      <c r="AB25" s="300"/>
    </row>
    <row r="26" spans="1:38" ht="30" customHeight="1" x14ac:dyDescent="0.25">
      <c r="A26" s="108"/>
      <c r="B26" s="429"/>
      <c r="C26" s="393" t="s">
        <v>1080</v>
      </c>
      <c r="D26" s="394"/>
      <c r="E26" s="40">
        <v>15</v>
      </c>
      <c r="F26" s="40"/>
      <c r="G26" s="40">
        <v>15</v>
      </c>
      <c r="H26" s="40"/>
      <c r="I26" s="40">
        <v>25</v>
      </c>
      <c r="J26" s="40"/>
      <c r="K26" s="40">
        <v>15</v>
      </c>
      <c r="L26" s="40"/>
      <c r="M26" s="40">
        <v>25</v>
      </c>
      <c r="N26" s="40"/>
      <c r="O26" s="44">
        <f t="shared" si="0"/>
        <v>95</v>
      </c>
      <c r="P26"/>
    </row>
    <row r="27" spans="1:38" ht="28.5" customHeight="1" x14ac:dyDescent="0.25">
      <c r="A27" s="108"/>
      <c r="B27" s="430"/>
      <c r="C27" s="393" t="s">
        <v>947</v>
      </c>
      <c r="D27" s="394"/>
      <c r="E27" s="40">
        <v>15</v>
      </c>
      <c r="F27" s="40"/>
      <c r="G27" s="40">
        <v>15</v>
      </c>
      <c r="H27" s="40"/>
      <c r="I27" s="40">
        <v>25</v>
      </c>
      <c r="J27" s="40"/>
      <c r="K27" s="40">
        <v>15</v>
      </c>
      <c r="L27" s="40"/>
      <c r="M27" s="40">
        <v>30</v>
      </c>
      <c r="N27" s="40"/>
      <c r="O27" s="44">
        <f t="shared" si="0"/>
        <v>100</v>
      </c>
      <c r="P27" s="113"/>
      <c r="Q27" s="108"/>
      <c r="R27" s="108"/>
      <c r="S27" s="108"/>
      <c r="T27" s="108"/>
      <c r="AC27" s="108"/>
      <c r="AD27" s="108"/>
      <c r="AE27" s="108"/>
      <c r="AF27" s="108"/>
      <c r="AG27" s="108"/>
      <c r="AH27" s="108"/>
      <c r="AI27" s="108"/>
      <c r="AJ27" s="108"/>
      <c r="AK27" s="108"/>
      <c r="AL27" s="108"/>
    </row>
    <row r="28" spans="1:38" ht="30" customHeight="1" x14ac:dyDescent="0.25">
      <c r="A28" s="108"/>
      <c r="B28" s="111">
        <v>26</v>
      </c>
      <c r="C28" s="379" t="s">
        <v>310</v>
      </c>
      <c r="D28" s="380"/>
      <c r="E28" s="159">
        <v>15</v>
      </c>
      <c r="F28" s="159"/>
      <c r="G28" s="159">
        <v>10</v>
      </c>
      <c r="H28" s="159"/>
      <c r="I28" s="159">
        <v>10</v>
      </c>
      <c r="J28" s="159"/>
      <c r="K28" s="159">
        <v>15</v>
      </c>
      <c r="L28" s="159"/>
      <c r="M28" s="159">
        <v>5</v>
      </c>
      <c r="N28" s="42"/>
      <c r="O28" s="44">
        <f t="shared" si="0"/>
        <v>55</v>
      </c>
      <c r="P28" s="113"/>
      <c r="R28" s="274" t="s">
        <v>1099</v>
      </c>
      <c r="S28" s="273" t="s">
        <v>1098</v>
      </c>
      <c r="T28" s="273"/>
      <c r="AD28" s="108"/>
      <c r="AE28" s="108"/>
      <c r="AF28" s="108"/>
      <c r="AG28" s="108"/>
      <c r="AH28" s="108"/>
      <c r="AI28" s="108"/>
      <c r="AJ28" s="108"/>
      <c r="AK28" s="108"/>
      <c r="AL28" s="108"/>
    </row>
    <row r="29" spans="1:38" ht="30" customHeight="1" x14ac:dyDescent="0.25">
      <c r="A29" s="108"/>
      <c r="B29" s="118">
        <v>27</v>
      </c>
      <c r="C29" s="393" t="s">
        <v>814</v>
      </c>
      <c r="D29" s="394"/>
      <c r="E29" s="40">
        <v>15</v>
      </c>
      <c r="F29" s="40"/>
      <c r="G29" s="40">
        <v>15</v>
      </c>
      <c r="H29" s="40"/>
      <c r="I29" s="40">
        <v>25</v>
      </c>
      <c r="J29" s="40"/>
      <c r="K29" s="40">
        <v>15</v>
      </c>
      <c r="L29" s="40"/>
      <c r="M29" s="40">
        <v>25</v>
      </c>
      <c r="N29" s="40"/>
      <c r="O29" s="44">
        <f t="shared" si="0"/>
        <v>95</v>
      </c>
      <c r="P29" s="113"/>
      <c r="R29" s="274"/>
      <c r="S29" s="273"/>
      <c r="T29" s="273"/>
      <c r="AD29" s="108"/>
      <c r="AE29" s="108"/>
      <c r="AF29" s="108"/>
      <c r="AG29" s="108"/>
      <c r="AH29" s="108"/>
      <c r="AI29" s="108"/>
      <c r="AJ29" s="108"/>
      <c r="AK29" s="108"/>
      <c r="AL29" s="108"/>
    </row>
    <row r="30" spans="1:38" ht="30" customHeight="1" x14ac:dyDescent="0.25">
      <c r="A30" s="108"/>
      <c r="B30" s="118">
        <v>28</v>
      </c>
      <c r="C30" s="379" t="s">
        <v>728</v>
      </c>
      <c r="D30" s="380"/>
      <c r="E30" s="42">
        <v>15</v>
      </c>
      <c r="F30" s="42"/>
      <c r="G30" s="42">
        <v>15</v>
      </c>
      <c r="H30" s="42"/>
      <c r="I30" s="42">
        <v>25</v>
      </c>
      <c r="J30" s="42"/>
      <c r="K30" s="42">
        <v>15</v>
      </c>
      <c r="L30" s="42"/>
      <c r="M30" s="42">
        <v>25</v>
      </c>
      <c r="N30" s="42"/>
      <c r="O30" s="44">
        <f t="shared" si="0"/>
        <v>95</v>
      </c>
      <c r="P30" s="113"/>
      <c r="R30" s="274"/>
      <c r="S30" s="160" t="s">
        <v>1096</v>
      </c>
      <c r="T30" s="160" t="s">
        <v>1097</v>
      </c>
      <c r="AD30" s="108"/>
      <c r="AE30" s="108"/>
      <c r="AF30" s="108"/>
      <c r="AG30" s="108"/>
      <c r="AH30" s="108"/>
      <c r="AI30" s="108"/>
      <c r="AJ30" s="108"/>
      <c r="AK30" s="108"/>
      <c r="AL30" s="108"/>
    </row>
    <row r="31" spans="1:38" ht="30" customHeight="1" x14ac:dyDescent="0.25">
      <c r="A31" s="108"/>
      <c r="B31" s="118">
        <v>29</v>
      </c>
      <c r="C31" s="393" t="s">
        <v>320</v>
      </c>
      <c r="D31" s="394"/>
      <c r="E31" s="40">
        <v>15</v>
      </c>
      <c r="F31" s="40"/>
      <c r="G31" s="40">
        <v>15</v>
      </c>
      <c r="H31" s="40"/>
      <c r="I31" s="40">
        <v>25</v>
      </c>
      <c r="J31" s="40"/>
      <c r="K31" s="40">
        <v>15</v>
      </c>
      <c r="L31" s="40"/>
      <c r="M31" s="40">
        <v>15</v>
      </c>
      <c r="N31" s="40"/>
      <c r="O31" s="44">
        <f t="shared" si="0"/>
        <v>85</v>
      </c>
      <c r="P31" s="113"/>
      <c r="R31" s="30" t="s">
        <v>1093</v>
      </c>
      <c r="S31" s="31">
        <v>0</v>
      </c>
      <c r="T31" s="31">
        <v>0</v>
      </c>
      <c r="AD31" s="108"/>
      <c r="AE31" s="108"/>
      <c r="AF31" s="108"/>
      <c r="AG31" s="108"/>
      <c r="AH31" s="108"/>
      <c r="AI31" s="108"/>
      <c r="AJ31" s="108"/>
      <c r="AK31" s="108"/>
      <c r="AL31" s="108"/>
    </row>
    <row r="32" spans="1:38" ht="30" customHeight="1" x14ac:dyDescent="0.25">
      <c r="A32" s="108"/>
      <c r="B32" s="118">
        <v>30</v>
      </c>
      <c r="C32" s="379" t="s">
        <v>948</v>
      </c>
      <c r="D32" s="380"/>
      <c r="E32" s="42">
        <v>15</v>
      </c>
      <c r="F32" s="42"/>
      <c r="G32" s="42">
        <v>15</v>
      </c>
      <c r="H32" s="42"/>
      <c r="I32" s="42">
        <v>25</v>
      </c>
      <c r="J32" s="42"/>
      <c r="K32" s="42">
        <v>15</v>
      </c>
      <c r="L32" s="42"/>
      <c r="M32" s="42">
        <v>25</v>
      </c>
      <c r="N32" s="42"/>
      <c r="O32" s="44">
        <f t="shared" si="0"/>
        <v>95</v>
      </c>
      <c r="P32" s="113"/>
      <c r="R32" s="30" t="s">
        <v>1095</v>
      </c>
      <c r="S32" s="31">
        <v>1</v>
      </c>
      <c r="T32" s="31">
        <v>1</v>
      </c>
      <c r="AD32" s="108"/>
      <c r="AE32" s="108"/>
      <c r="AF32" s="108"/>
      <c r="AG32" s="108"/>
      <c r="AH32" s="108"/>
      <c r="AI32" s="108"/>
      <c r="AJ32" s="108"/>
      <c r="AK32" s="108"/>
      <c r="AL32" s="108"/>
    </row>
    <row r="33" spans="1:38" ht="51.75" customHeight="1" x14ac:dyDescent="0.25">
      <c r="A33" s="108"/>
      <c r="B33" s="111">
        <v>31</v>
      </c>
      <c r="C33" s="393" t="s">
        <v>127</v>
      </c>
      <c r="D33" s="394"/>
      <c r="E33" s="156">
        <v>15</v>
      </c>
      <c r="F33" s="156"/>
      <c r="G33" s="156">
        <v>15</v>
      </c>
      <c r="H33" s="156"/>
      <c r="I33" s="156">
        <v>25</v>
      </c>
      <c r="J33" s="156"/>
      <c r="K33" s="156">
        <v>15</v>
      </c>
      <c r="L33" s="156"/>
      <c r="M33" s="156">
        <v>15</v>
      </c>
      <c r="N33" s="40"/>
      <c r="O33" s="44">
        <f t="shared" si="0"/>
        <v>85</v>
      </c>
      <c r="P33" s="113"/>
      <c r="R33" s="30" t="s">
        <v>1094</v>
      </c>
      <c r="S33" s="31">
        <v>2</v>
      </c>
      <c r="T33" s="31">
        <v>2</v>
      </c>
      <c r="AD33" s="108"/>
      <c r="AE33" s="108"/>
      <c r="AF33" s="108"/>
      <c r="AG33" s="108"/>
      <c r="AH33" s="108"/>
      <c r="AI33" s="108"/>
      <c r="AJ33" s="108"/>
      <c r="AK33" s="108"/>
      <c r="AL33" s="108"/>
    </row>
    <row r="34" spans="1:38" ht="30" customHeight="1" x14ac:dyDescent="0.25">
      <c r="A34" s="108"/>
      <c r="B34" s="428">
        <v>32</v>
      </c>
      <c r="C34" s="379" t="s">
        <v>949</v>
      </c>
      <c r="D34" s="380"/>
      <c r="E34" s="159">
        <v>15</v>
      </c>
      <c r="F34" s="159"/>
      <c r="G34" s="159">
        <v>15</v>
      </c>
      <c r="H34" s="159"/>
      <c r="I34" s="159">
        <v>25</v>
      </c>
      <c r="J34" s="159"/>
      <c r="K34" s="159">
        <v>15</v>
      </c>
      <c r="L34" s="159"/>
      <c r="M34" s="159">
        <v>15</v>
      </c>
      <c r="N34" s="42"/>
      <c r="O34" s="44">
        <f t="shared" si="0"/>
        <v>85</v>
      </c>
      <c r="P34" s="113"/>
      <c r="AD34" s="108"/>
      <c r="AE34" s="108"/>
      <c r="AF34" s="108"/>
      <c r="AG34" s="108"/>
      <c r="AH34" s="108"/>
      <c r="AI34" s="108"/>
      <c r="AJ34" s="108"/>
      <c r="AK34" s="108"/>
      <c r="AL34" s="108"/>
    </row>
    <row r="35" spans="1:38" ht="30" customHeight="1" x14ac:dyDescent="0.25">
      <c r="A35" s="108"/>
      <c r="B35" s="429"/>
      <c r="C35" s="379" t="s">
        <v>950</v>
      </c>
      <c r="D35" s="380"/>
      <c r="E35" s="159">
        <v>15</v>
      </c>
      <c r="F35" s="159"/>
      <c r="G35" s="159">
        <v>15</v>
      </c>
      <c r="H35" s="159"/>
      <c r="I35" s="159">
        <v>25</v>
      </c>
      <c r="J35" s="159"/>
      <c r="K35" s="159">
        <v>15</v>
      </c>
      <c r="L35" s="159"/>
      <c r="M35" s="159">
        <v>15</v>
      </c>
      <c r="N35" s="42"/>
      <c r="O35" s="44">
        <f t="shared" si="0"/>
        <v>85</v>
      </c>
      <c r="P35" s="113"/>
      <c r="AD35" s="108"/>
      <c r="AE35" s="108"/>
      <c r="AF35" s="108"/>
      <c r="AG35" s="108"/>
      <c r="AH35" s="108"/>
      <c r="AI35" s="108"/>
      <c r="AJ35" s="108"/>
      <c r="AK35" s="108"/>
      <c r="AL35" s="108"/>
    </row>
    <row r="36" spans="1:38" ht="30" customHeight="1" x14ac:dyDescent="0.25">
      <c r="A36" s="108"/>
      <c r="B36" s="430"/>
      <c r="C36" s="379" t="s">
        <v>951</v>
      </c>
      <c r="D36" s="380"/>
      <c r="E36" s="42">
        <v>15</v>
      </c>
      <c r="F36" s="42"/>
      <c r="G36" s="42">
        <v>5</v>
      </c>
      <c r="H36" s="42"/>
      <c r="I36" s="42">
        <v>5</v>
      </c>
      <c r="J36" s="42"/>
      <c r="K36" s="42">
        <v>10</v>
      </c>
      <c r="L36" s="42"/>
      <c r="M36" s="42">
        <v>10</v>
      </c>
      <c r="N36" s="42"/>
      <c r="O36" s="44">
        <f t="shared" si="0"/>
        <v>45</v>
      </c>
      <c r="P36" s="113"/>
      <c r="AD36" s="108"/>
      <c r="AE36" s="108"/>
      <c r="AF36" s="108"/>
      <c r="AG36" s="108"/>
      <c r="AH36" s="108"/>
      <c r="AI36" s="108"/>
      <c r="AJ36" s="108"/>
      <c r="AK36" s="108"/>
      <c r="AL36" s="108"/>
    </row>
    <row r="37" spans="1:38" ht="30" customHeight="1" x14ac:dyDescent="0.25">
      <c r="A37" s="108"/>
      <c r="B37" s="111">
        <v>33</v>
      </c>
      <c r="C37" s="393" t="s">
        <v>832</v>
      </c>
      <c r="D37" s="394"/>
      <c r="E37" s="156">
        <v>15</v>
      </c>
      <c r="F37" s="156"/>
      <c r="G37" s="156">
        <v>15</v>
      </c>
      <c r="H37" s="156"/>
      <c r="I37" s="156">
        <v>25</v>
      </c>
      <c r="J37" s="156"/>
      <c r="K37" s="156">
        <v>15</v>
      </c>
      <c r="L37" s="156"/>
      <c r="M37" s="156">
        <v>15</v>
      </c>
      <c r="N37" s="40"/>
      <c r="O37" s="44">
        <f t="shared" si="0"/>
        <v>85</v>
      </c>
      <c r="P37" s="113"/>
      <c r="AD37" s="108"/>
      <c r="AE37" s="108"/>
      <c r="AF37" s="108"/>
      <c r="AG37" s="108"/>
      <c r="AH37" s="108"/>
      <c r="AI37" s="108"/>
      <c r="AJ37" s="108"/>
      <c r="AK37" s="108"/>
      <c r="AL37" s="108"/>
    </row>
    <row r="38" spans="1:38" ht="30" customHeight="1" x14ac:dyDescent="0.25">
      <c r="A38" s="108"/>
      <c r="B38" s="359">
        <v>34</v>
      </c>
      <c r="C38" s="427" t="s">
        <v>952</v>
      </c>
      <c r="D38" s="427"/>
      <c r="E38" s="42">
        <v>15</v>
      </c>
      <c r="F38" s="42"/>
      <c r="G38" s="42">
        <v>15</v>
      </c>
      <c r="H38" s="42"/>
      <c r="I38" s="42">
        <v>20</v>
      </c>
      <c r="J38" s="42"/>
      <c r="K38" s="42">
        <v>15</v>
      </c>
      <c r="L38" s="42"/>
      <c r="M38" s="42">
        <v>30</v>
      </c>
      <c r="N38" s="42"/>
      <c r="O38" s="44">
        <f t="shared" si="0"/>
        <v>95</v>
      </c>
      <c r="P38" s="113"/>
      <c r="AD38" s="108"/>
      <c r="AE38" s="108"/>
      <c r="AF38" s="108"/>
      <c r="AG38" s="108"/>
      <c r="AH38" s="108"/>
      <c r="AI38" s="108"/>
      <c r="AJ38" s="108"/>
      <c r="AK38" s="108"/>
      <c r="AL38" s="108"/>
    </row>
    <row r="39" spans="1:38" ht="30" customHeight="1" x14ac:dyDescent="0.25">
      <c r="A39" s="108"/>
      <c r="B39" s="359"/>
      <c r="C39" s="427" t="s">
        <v>1081</v>
      </c>
      <c r="D39" s="427"/>
      <c r="E39" s="42">
        <v>15</v>
      </c>
      <c r="F39" s="42"/>
      <c r="G39" s="42">
        <v>15</v>
      </c>
      <c r="H39" s="42"/>
      <c r="I39" s="42">
        <v>20</v>
      </c>
      <c r="J39" s="42"/>
      <c r="K39" s="42">
        <v>15</v>
      </c>
      <c r="L39" s="42"/>
      <c r="M39" s="42">
        <v>30</v>
      </c>
      <c r="N39" s="42"/>
      <c r="O39" s="44">
        <f t="shared" si="0"/>
        <v>95</v>
      </c>
      <c r="P39" s="113"/>
      <c r="AD39" s="108"/>
      <c r="AE39" s="108"/>
      <c r="AF39" s="108"/>
      <c r="AG39" s="108"/>
      <c r="AH39" s="108"/>
      <c r="AI39" s="108"/>
      <c r="AJ39" s="108"/>
      <c r="AK39" s="108"/>
      <c r="AL39" s="108"/>
    </row>
    <row r="40" spans="1:38" ht="30" customHeight="1" x14ac:dyDescent="0.25">
      <c r="A40" s="108"/>
      <c r="B40" s="359"/>
      <c r="C40" s="427" t="s">
        <v>953</v>
      </c>
      <c r="D40" s="427"/>
      <c r="E40" s="42">
        <v>15</v>
      </c>
      <c r="F40" s="42"/>
      <c r="G40" s="42">
        <v>15</v>
      </c>
      <c r="H40" s="42"/>
      <c r="I40" s="42">
        <v>20</v>
      </c>
      <c r="J40" s="42"/>
      <c r="K40" s="42">
        <v>15</v>
      </c>
      <c r="L40" s="42"/>
      <c r="M40" s="42">
        <v>30</v>
      </c>
      <c r="N40" s="42"/>
      <c r="O40" s="44">
        <f t="shared" si="0"/>
        <v>95</v>
      </c>
      <c r="P40" s="113"/>
      <c r="AD40" s="108"/>
      <c r="AE40" s="108"/>
      <c r="AF40" s="108"/>
      <c r="AG40" s="108"/>
      <c r="AH40" s="108"/>
      <c r="AI40" s="108"/>
      <c r="AJ40" s="108"/>
      <c r="AK40" s="108"/>
      <c r="AL40" s="108"/>
    </row>
    <row r="41" spans="1:38" ht="30" customHeight="1" x14ac:dyDescent="0.25">
      <c r="A41" s="108"/>
      <c r="B41" s="359"/>
      <c r="C41" s="427" t="s">
        <v>954</v>
      </c>
      <c r="D41" s="427"/>
      <c r="E41" s="42">
        <v>15</v>
      </c>
      <c r="F41" s="42"/>
      <c r="G41" s="42">
        <v>15</v>
      </c>
      <c r="H41" s="42"/>
      <c r="I41" s="42">
        <v>25</v>
      </c>
      <c r="J41" s="42"/>
      <c r="K41" s="42">
        <v>15</v>
      </c>
      <c r="L41" s="42"/>
      <c r="M41" s="42">
        <v>30</v>
      </c>
      <c r="N41" s="42"/>
      <c r="O41" s="44">
        <f t="shared" si="0"/>
        <v>100</v>
      </c>
      <c r="P41" s="113"/>
      <c r="AD41" s="108"/>
      <c r="AE41" s="108"/>
      <c r="AF41" s="108"/>
      <c r="AG41" s="108"/>
      <c r="AH41" s="108"/>
      <c r="AI41" s="108"/>
      <c r="AJ41" s="108"/>
      <c r="AK41" s="108"/>
      <c r="AL41" s="108"/>
    </row>
    <row r="42" spans="1:38" ht="30" customHeight="1" x14ac:dyDescent="0.25">
      <c r="A42" s="108"/>
      <c r="B42" s="126"/>
      <c r="C42" s="426"/>
      <c r="D42" s="426"/>
      <c r="E42" s="127"/>
      <c r="F42" s="127"/>
      <c r="G42" s="127"/>
      <c r="H42" s="127"/>
      <c r="I42" s="127"/>
      <c r="J42" s="127"/>
      <c r="K42" s="127"/>
      <c r="L42" s="127"/>
      <c r="M42" s="127"/>
      <c r="N42" s="127"/>
      <c r="O42" s="116"/>
      <c r="P42" s="113"/>
      <c r="Q42" s="108"/>
      <c r="R42" s="108"/>
      <c r="S42" s="108"/>
      <c r="T42" s="108"/>
      <c r="W42" s="319" t="s">
        <v>915</v>
      </c>
      <c r="X42" s="319"/>
      <c r="Y42" s="319"/>
      <c r="Z42" s="319"/>
      <c r="AA42" s="319"/>
      <c r="AB42" s="319"/>
      <c r="AD42" s="108"/>
      <c r="AE42" s="108"/>
      <c r="AF42" s="108"/>
      <c r="AG42" s="108"/>
      <c r="AH42" s="108"/>
      <c r="AI42" s="108"/>
      <c r="AJ42" s="108"/>
      <c r="AK42" s="108"/>
      <c r="AL42" s="108"/>
    </row>
    <row r="43" spans="1:38" ht="30" customHeight="1" x14ac:dyDescent="0.25">
      <c r="A43" s="108"/>
      <c r="B43" s="126"/>
      <c r="C43" s="387"/>
      <c r="D43" s="387"/>
      <c r="E43" s="127"/>
      <c r="F43" s="127"/>
      <c r="G43" s="127"/>
      <c r="H43" s="127"/>
      <c r="I43" s="127"/>
      <c r="J43" s="127"/>
      <c r="K43" s="127"/>
      <c r="L43" s="127"/>
      <c r="M43" s="127"/>
      <c r="N43" s="127"/>
      <c r="O43" s="116"/>
      <c r="P43" s="113"/>
      <c r="Q43" s="322" t="s">
        <v>63</v>
      </c>
      <c r="R43" s="323"/>
      <c r="S43" s="323"/>
      <c r="T43" s="323"/>
      <c r="U43" s="323"/>
      <c r="V43" s="324"/>
      <c r="W43" s="322" t="s">
        <v>917</v>
      </c>
      <c r="X43" s="323"/>
      <c r="Y43" s="324"/>
      <c r="Z43" s="322" t="s">
        <v>933</v>
      </c>
      <c r="AA43" s="323"/>
      <c r="AB43" s="324"/>
      <c r="AD43" s="108"/>
      <c r="AE43" s="108"/>
      <c r="AF43" s="108"/>
      <c r="AG43" s="108"/>
      <c r="AH43" s="108"/>
      <c r="AI43" s="108"/>
      <c r="AJ43" s="108"/>
      <c r="AK43" s="108"/>
      <c r="AL43" s="108"/>
    </row>
    <row r="44" spans="1:38" ht="18" x14ac:dyDescent="0.25">
      <c r="A44" s="108"/>
      <c r="B44" s="128"/>
      <c r="C44" s="387"/>
      <c r="D44" s="387"/>
      <c r="E44" s="127"/>
      <c r="F44" s="127"/>
      <c r="G44" s="127"/>
      <c r="H44" s="127"/>
      <c r="I44" s="127"/>
      <c r="J44" s="127"/>
      <c r="K44" s="127"/>
      <c r="L44" s="127"/>
      <c r="M44" s="127"/>
      <c r="N44" s="127"/>
      <c r="O44" s="129"/>
      <c r="P44" s="113"/>
      <c r="Q44" s="402" t="s">
        <v>66</v>
      </c>
      <c r="R44" s="403"/>
      <c r="S44" s="403"/>
      <c r="T44" s="403"/>
      <c r="U44" s="403"/>
      <c r="V44" s="404"/>
      <c r="W44" s="405">
        <v>4</v>
      </c>
      <c r="X44" s="406"/>
      <c r="Y44" s="407"/>
      <c r="Z44" s="408">
        <f>W44/W48</f>
        <v>0.22222222222222221</v>
      </c>
      <c r="AA44" s="409"/>
      <c r="AB44" s="410"/>
      <c r="AC44" s="108"/>
      <c r="AD44" s="108"/>
      <c r="AE44" s="108"/>
      <c r="AF44" s="108"/>
      <c r="AG44" s="108"/>
      <c r="AH44" s="108"/>
    </row>
    <row r="45" spans="1:38" ht="15.75" x14ac:dyDescent="0.25">
      <c r="A45" s="108"/>
      <c r="B45" s="107"/>
      <c r="C45" s="108"/>
      <c r="D45" s="108"/>
      <c r="E45" s="109"/>
      <c r="F45" s="109"/>
      <c r="G45" s="109"/>
      <c r="H45" s="109"/>
      <c r="I45" s="109"/>
      <c r="J45" s="109"/>
      <c r="K45" s="109"/>
      <c r="L45" s="109"/>
      <c r="M45" s="109"/>
      <c r="N45" s="109"/>
      <c r="O45" s="113"/>
      <c r="P45" s="113"/>
      <c r="Q45" s="396" t="s">
        <v>67</v>
      </c>
      <c r="R45" s="397"/>
      <c r="S45" s="397"/>
      <c r="T45" s="397"/>
      <c r="U45" s="397"/>
      <c r="V45" s="398"/>
      <c r="W45" s="417">
        <v>8</v>
      </c>
      <c r="X45" s="418"/>
      <c r="Y45" s="419"/>
      <c r="Z45" s="420">
        <f>W45/18</f>
        <v>0.44444444444444442</v>
      </c>
      <c r="AA45" s="421"/>
      <c r="AB45" s="422"/>
      <c r="AC45" s="108"/>
      <c r="AD45" s="108"/>
      <c r="AE45" s="108"/>
      <c r="AF45" s="108"/>
      <c r="AG45" s="108"/>
      <c r="AH45" s="108"/>
    </row>
    <row r="46" spans="1:38" ht="15.75" x14ac:dyDescent="0.25">
      <c r="A46" s="108"/>
      <c r="B46" s="107"/>
      <c r="C46" s="108"/>
      <c r="D46" s="108"/>
      <c r="E46" s="109"/>
      <c r="F46" s="109"/>
      <c r="G46" s="109"/>
      <c r="H46" s="109"/>
      <c r="I46" s="109"/>
      <c r="J46" s="109"/>
      <c r="K46" s="109"/>
      <c r="L46" s="109"/>
      <c r="M46" s="109"/>
      <c r="N46" s="109"/>
      <c r="O46" s="113"/>
      <c r="P46" s="113"/>
      <c r="Q46" s="341" t="s">
        <v>68</v>
      </c>
      <c r="R46" s="341"/>
      <c r="S46" s="341"/>
      <c r="T46" s="341"/>
      <c r="U46" s="341"/>
      <c r="V46" s="341"/>
      <c r="W46" s="337">
        <v>5</v>
      </c>
      <c r="X46" s="337"/>
      <c r="Y46" s="337"/>
      <c r="Z46" s="423">
        <f t="shared" ref="Z46:Z47" si="1">W46/18</f>
        <v>0.27777777777777779</v>
      </c>
      <c r="AA46" s="424"/>
      <c r="AB46" s="425"/>
      <c r="AD46" s="108"/>
      <c r="AE46" s="108"/>
      <c r="AF46" s="108"/>
      <c r="AG46" s="108"/>
      <c r="AH46" s="108"/>
    </row>
    <row r="47" spans="1:38" ht="15.75" x14ac:dyDescent="0.25">
      <c r="A47" s="108"/>
      <c r="B47" s="107"/>
      <c r="C47" s="108"/>
      <c r="D47" s="108"/>
      <c r="E47" s="109"/>
      <c r="F47" s="109"/>
      <c r="G47" s="109"/>
      <c r="H47" s="109"/>
      <c r="I47" s="109"/>
      <c r="J47" s="109"/>
      <c r="K47" s="109"/>
      <c r="L47" s="109"/>
      <c r="M47" s="109"/>
      <c r="N47" s="109"/>
      <c r="O47" s="113"/>
      <c r="P47" s="113"/>
      <c r="Q47" s="411" t="s">
        <v>69</v>
      </c>
      <c r="R47" s="412"/>
      <c r="S47" s="412"/>
      <c r="T47" s="412"/>
      <c r="U47" s="412"/>
      <c r="V47" s="413"/>
      <c r="W47" s="343">
        <v>1</v>
      </c>
      <c r="X47" s="343"/>
      <c r="Y47" s="343"/>
      <c r="Z47" s="414">
        <f t="shared" si="1"/>
        <v>5.5555555555555552E-2</v>
      </c>
      <c r="AA47" s="415"/>
      <c r="AB47" s="416"/>
      <c r="AD47" s="108"/>
      <c r="AE47" s="108"/>
      <c r="AF47" s="108"/>
      <c r="AG47" s="108"/>
      <c r="AH47" s="108"/>
    </row>
    <row r="48" spans="1:38" ht="15.75" x14ac:dyDescent="0.25">
      <c r="A48" s="108"/>
      <c r="B48" s="107"/>
      <c r="C48" s="108"/>
      <c r="D48" s="108"/>
      <c r="E48" s="109"/>
      <c r="F48" s="109"/>
      <c r="G48" s="109"/>
      <c r="H48" s="109"/>
      <c r="I48" s="109"/>
      <c r="J48" s="109"/>
      <c r="K48" s="109"/>
      <c r="L48" s="109"/>
      <c r="M48" s="109"/>
      <c r="N48" s="109"/>
      <c r="O48" s="113"/>
      <c r="P48" s="113"/>
      <c r="Q48" s="342" t="s">
        <v>70</v>
      </c>
      <c r="R48" s="342"/>
      <c r="S48" s="342"/>
      <c r="T48" s="342"/>
      <c r="U48" s="342"/>
      <c r="V48" s="342"/>
      <c r="W48" s="344">
        <f>SUM(W44:Y47)</f>
        <v>18</v>
      </c>
      <c r="X48" s="344"/>
      <c r="Y48" s="344"/>
      <c r="Z48" s="347">
        <f>SUM(Z44:AB47)</f>
        <v>1</v>
      </c>
      <c r="AA48" s="344"/>
      <c r="AB48" s="344"/>
      <c r="AD48" s="108"/>
      <c r="AE48" s="108"/>
      <c r="AF48" s="108"/>
      <c r="AG48" s="108"/>
      <c r="AH48" s="108"/>
    </row>
    <row r="49" spans="1:51" x14ac:dyDescent="0.25">
      <c r="A49" s="108"/>
      <c r="B49" s="107"/>
      <c r="C49" s="108"/>
      <c r="D49" s="108"/>
      <c r="E49" s="109"/>
      <c r="F49" s="109"/>
      <c r="G49" s="109"/>
      <c r="H49" s="109"/>
      <c r="I49" s="109"/>
      <c r="J49" s="109"/>
      <c r="K49" s="109"/>
      <c r="L49" s="109"/>
      <c r="M49" s="109"/>
      <c r="N49" s="109"/>
      <c r="O49" s="113"/>
      <c r="P49" s="113"/>
      <c r="AD49" s="108"/>
      <c r="AE49" s="108"/>
      <c r="AF49" s="108"/>
      <c r="AG49" s="108"/>
      <c r="AH49" s="108"/>
      <c r="AY49" s="108"/>
    </row>
    <row r="50" spans="1:51" ht="15.75" x14ac:dyDescent="0.25">
      <c r="A50" s="108"/>
      <c r="B50" s="107"/>
      <c r="C50" s="108"/>
      <c r="D50" s="108"/>
      <c r="E50" s="109"/>
      <c r="F50" s="109"/>
      <c r="G50" s="109"/>
      <c r="H50" s="109"/>
      <c r="I50" s="109"/>
      <c r="J50" s="109"/>
      <c r="K50" s="109"/>
      <c r="L50" s="109"/>
      <c r="M50" s="109"/>
      <c r="N50" s="109"/>
      <c r="O50" s="113"/>
      <c r="P50" s="113"/>
      <c r="Q50" s="321"/>
      <c r="R50" s="321"/>
      <c r="S50" s="321"/>
      <c r="T50" s="321"/>
      <c r="U50" s="321"/>
      <c r="V50" s="321"/>
      <c r="W50" s="319" t="s">
        <v>916</v>
      </c>
      <c r="X50" s="319"/>
      <c r="Y50" s="319"/>
      <c r="Z50" s="319"/>
      <c r="AA50" s="319"/>
      <c r="AB50" s="319"/>
      <c r="AD50" s="108"/>
      <c r="AE50" s="108"/>
      <c r="AF50" s="108"/>
      <c r="AG50" s="108"/>
      <c r="AH50" s="108"/>
      <c r="AY50" s="108"/>
    </row>
    <row r="51" spans="1:51" ht="15.75" x14ac:dyDescent="0.25">
      <c r="A51" s="108"/>
      <c r="B51" s="107"/>
      <c r="C51" s="108"/>
      <c r="D51" s="108"/>
      <c r="E51" s="109"/>
      <c r="F51" s="109"/>
      <c r="G51" s="109"/>
      <c r="H51" s="109"/>
      <c r="I51" s="109"/>
      <c r="J51" s="109"/>
      <c r="K51" s="109"/>
      <c r="L51" s="109"/>
      <c r="M51" s="109"/>
      <c r="N51" s="109"/>
      <c r="O51" s="113"/>
      <c r="P51" s="113"/>
      <c r="Q51" s="345" t="s">
        <v>66</v>
      </c>
      <c r="R51" s="345"/>
      <c r="S51" s="345"/>
      <c r="T51" s="345"/>
      <c r="U51" s="345"/>
      <c r="V51" s="345"/>
      <c r="W51" s="320">
        <v>4</v>
      </c>
      <c r="X51" s="320"/>
      <c r="Y51" s="320"/>
      <c r="Z51" s="338">
        <f>W51/18</f>
        <v>0.22222222222222221</v>
      </c>
      <c r="AA51" s="338"/>
      <c r="AB51" s="338"/>
      <c r="AD51" s="108"/>
      <c r="AE51" s="108"/>
      <c r="AF51" s="108"/>
      <c r="AG51" s="108"/>
      <c r="AH51" s="108"/>
      <c r="AY51" s="108"/>
    </row>
    <row r="52" spans="1:51" ht="15.75" x14ac:dyDescent="0.25">
      <c r="A52" s="108"/>
      <c r="B52" s="107"/>
      <c r="C52" s="108"/>
      <c r="D52" s="108"/>
      <c r="E52" s="109"/>
      <c r="F52" s="109"/>
      <c r="G52" s="109"/>
      <c r="H52" s="109"/>
      <c r="I52" s="109"/>
      <c r="J52" s="109"/>
      <c r="K52" s="109"/>
      <c r="L52" s="109"/>
      <c r="M52" s="109"/>
      <c r="N52" s="109"/>
      <c r="O52" s="113"/>
      <c r="P52" s="113"/>
      <c r="Q52" s="346" t="s">
        <v>67</v>
      </c>
      <c r="R52" s="346"/>
      <c r="S52" s="346"/>
      <c r="T52" s="346"/>
      <c r="U52" s="346"/>
      <c r="V52" s="346"/>
      <c r="W52" s="336">
        <v>10</v>
      </c>
      <c r="X52" s="336"/>
      <c r="Y52" s="336"/>
      <c r="Z52" s="339">
        <f t="shared" ref="Z52:Z54" si="2">W52/18</f>
        <v>0.55555555555555558</v>
      </c>
      <c r="AA52" s="339"/>
      <c r="AB52" s="339"/>
      <c r="AD52" s="108"/>
      <c r="AE52" s="108"/>
      <c r="AF52" s="108"/>
      <c r="AG52" s="108"/>
      <c r="AH52" s="108"/>
      <c r="AY52" s="108"/>
    </row>
    <row r="53" spans="1:51" ht="15.75" x14ac:dyDescent="0.25">
      <c r="A53" s="108"/>
      <c r="B53" s="107"/>
      <c r="C53" s="108"/>
      <c r="D53" s="108"/>
      <c r="E53" s="109"/>
      <c r="F53" s="109"/>
      <c r="G53" s="109"/>
      <c r="H53" s="109"/>
      <c r="I53" s="109"/>
      <c r="J53" s="109"/>
      <c r="K53" s="109"/>
      <c r="L53" s="109"/>
      <c r="M53" s="109"/>
      <c r="N53" s="109"/>
      <c r="O53" s="113"/>
      <c r="P53" s="113"/>
      <c r="Q53" s="341" t="s">
        <v>68</v>
      </c>
      <c r="R53" s="341"/>
      <c r="S53" s="341"/>
      <c r="T53" s="341"/>
      <c r="U53" s="341"/>
      <c r="V53" s="341"/>
      <c r="W53" s="337">
        <v>4</v>
      </c>
      <c r="X53" s="337"/>
      <c r="Y53" s="337"/>
      <c r="Z53" s="378">
        <f t="shared" si="2"/>
        <v>0.22222222222222221</v>
      </c>
      <c r="AA53" s="378"/>
      <c r="AB53" s="378"/>
      <c r="AD53" s="108"/>
      <c r="AE53" s="108"/>
      <c r="AF53" s="108"/>
      <c r="AG53" s="108"/>
      <c r="AH53" s="108"/>
      <c r="AY53" s="108"/>
    </row>
    <row r="54" spans="1:51" ht="15.75" x14ac:dyDescent="0.25">
      <c r="A54" s="108"/>
      <c r="B54" s="107"/>
      <c r="C54" s="108"/>
      <c r="D54" s="108"/>
      <c r="E54" s="109"/>
      <c r="F54" s="109"/>
      <c r="G54" s="109"/>
      <c r="H54" s="109"/>
      <c r="I54" s="109"/>
      <c r="J54" s="109"/>
      <c r="K54" s="109"/>
      <c r="L54" s="109"/>
      <c r="M54" s="109"/>
      <c r="N54" s="109"/>
      <c r="O54" s="113"/>
      <c r="P54" s="113"/>
      <c r="Q54" s="349" t="s">
        <v>69</v>
      </c>
      <c r="R54" s="349"/>
      <c r="S54" s="349"/>
      <c r="T54" s="349"/>
      <c r="U54" s="349"/>
      <c r="V54" s="349"/>
      <c r="W54" s="343">
        <v>0</v>
      </c>
      <c r="X54" s="343"/>
      <c r="Y54" s="343"/>
      <c r="Z54" s="375">
        <f t="shared" si="2"/>
        <v>0</v>
      </c>
      <c r="AA54" s="375"/>
      <c r="AB54" s="375"/>
      <c r="AD54" s="108"/>
      <c r="AE54" s="108"/>
      <c r="AF54" s="108"/>
      <c r="AG54" s="108"/>
      <c r="AH54" s="108"/>
      <c r="AY54" s="108"/>
    </row>
    <row r="55" spans="1:51" ht="15.75" x14ac:dyDescent="0.25">
      <c r="A55" s="108"/>
      <c r="B55" s="107"/>
      <c r="C55" s="108"/>
      <c r="D55" s="108"/>
      <c r="E55" s="109"/>
      <c r="F55" s="109"/>
      <c r="G55" s="109"/>
      <c r="H55" s="109"/>
      <c r="I55" s="109"/>
      <c r="J55" s="109"/>
      <c r="K55" s="109"/>
      <c r="L55" s="109"/>
      <c r="M55" s="109"/>
      <c r="N55" s="109"/>
      <c r="O55" s="113"/>
      <c r="P55" s="113"/>
      <c r="Q55" s="342" t="s">
        <v>70</v>
      </c>
      <c r="R55" s="342"/>
      <c r="S55" s="342"/>
      <c r="T55" s="342"/>
      <c r="U55" s="342"/>
      <c r="V55" s="342"/>
      <c r="W55" s="344">
        <f>SUM(W51:W54)</f>
        <v>18</v>
      </c>
      <c r="X55" s="344"/>
      <c r="Y55" s="344"/>
      <c r="Z55" s="347">
        <f>SUM(Z51:Z54)</f>
        <v>1</v>
      </c>
      <c r="AA55" s="344"/>
      <c r="AB55" s="344"/>
      <c r="AD55" s="108"/>
      <c r="AE55" s="108"/>
      <c r="AF55" s="108"/>
      <c r="AG55" s="108"/>
      <c r="AH55" s="108"/>
      <c r="AY55" s="108"/>
    </row>
    <row r="56" spans="1:51" x14ac:dyDescent="0.25">
      <c r="A56" s="108"/>
      <c r="B56" s="107"/>
      <c r="C56" s="108"/>
      <c r="D56" s="108"/>
      <c r="E56" s="109"/>
      <c r="F56" s="109"/>
      <c r="G56" s="109"/>
      <c r="H56" s="109"/>
      <c r="I56" s="109"/>
      <c r="J56" s="109"/>
      <c r="K56" s="109"/>
      <c r="L56" s="109"/>
      <c r="M56" s="109"/>
      <c r="N56" s="109"/>
      <c r="O56" s="113"/>
      <c r="P56" s="113"/>
      <c r="AD56" s="108"/>
      <c r="AE56" s="108"/>
      <c r="AF56" s="108"/>
      <c r="AG56" s="108"/>
      <c r="AH56" s="108"/>
      <c r="AY56" s="108"/>
    </row>
    <row r="57" spans="1:51" x14ac:dyDescent="0.25">
      <c r="A57" s="108"/>
      <c r="B57" s="107"/>
      <c r="C57" s="108"/>
      <c r="D57" s="108"/>
      <c r="E57" s="109"/>
      <c r="F57" s="109"/>
      <c r="G57" s="109"/>
      <c r="H57" s="109"/>
      <c r="I57" s="109"/>
      <c r="J57" s="109"/>
      <c r="K57" s="109"/>
      <c r="L57" s="109"/>
      <c r="M57" s="109"/>
      <c r="N57" s="109"/>
      <c r="O57" s="113"/>
      <c r="P57" s="113"/>
      <c r="AD57" s="108"/>
      <c r="AE57" s="108"/>
      <c r="AF57" s="108"/>
      <c r="AG57" s="108"/>
      <c r="AH57" s="108"/>
      <c r="AY57" s="108"/>
    </row>
    <row r="58" spans="1:51" x14ac:dyDescent="0.25">
      <c r="A58" s="108"/>
      <c r="B58" s="107"/>
      <c r="C58" s="108"/>
      <c r="D58" s="108"/>
      <c r="E58" s="109"/>
      <c r="F58" s="109"/>
      <c r="G58" s="109"/>
      <c r="H58" s="109"/>
      <c r="I58" s="109"/>
      <c r="J58" s="109"/>
      <c r="K58" s="109"/>
      <c r="L58" s="109"/>
      <c r="M58" s="109"/>
      <c r="N58" s="109"/>
      <c r="O58" s="113"/>
      <c r="P58" s="113"/>
      <c r="AD58" s="108"/>
      <c r="AE58" s="108"/>
      <c r="AF58" s="108"/>
      <c r="AG58" s="108"/>
      <c r="AH58" s="108"/>
      <c r="AY58" s="108"/>
    </row>
    <row r="59" spans="1:51" x14ac:dyDescent="0.25">
      <c r="A59" s="108"/>
      <c r="B59" s="107"/>
      <c r="C59" s="108"/>
      <c r="D59" s="108"/>
      <c r="E59" s="109"/>
      <c r="F59" s="109"/>
      <c r="G59" s="109"/>
      <c r="H59" s="109"/>
      <c r="I59" s="109"/>
      <c r="J59" s="109"/>
      <c r="K59" s="109"/>
      <c r="L59" s="109"/>
      <c r="M59" s="109"/>
      <c r="N59" s="109"/>
      <c r="O59" s="113"/>
      <c r="P59" s="113"/>
      <c r="AD59" s="108"/>
      <c r="AE59" s="108"/>
      <c r="AF59" s="108"/>
      <c r="AG59" s="108"/>
      <c r="AH59" s="108"/>
      <c r="AY59" s="108"/>
    </row>
    <row r="60" spans="1:51" x14ac:dyDescent="0.25">
      <c r="B60" s="107"/>
      <c r="C60" s="108"/>
      <c r="P60" s="113"/>
      <c r="AD60" s="108"/>
      <c r="AE60" s="108"/>
      <c r="AF60" s="108"/>
      <c r="AG60" s="108"/>
      <c r="AH60" s="108"/>
      <c r="AY60" s="108"/>
    </row>
    <row r="61" spans="1:51" x14ac:dyDescent="0.25">
      <c r="B61" s="107"/>
      <c r="C61" s="108"/>
      <c r="P61" s="113"/>
      <c r="AD61" s="108"/>
      <c r="AE61" s="108"/>
      <c r="AF61" s="108"/>
      <c r="AG61" s="108"/>
      <c r="AH61" s="108"/>
      <c r="AY61" s="108"/>
    </row>
    <row r="62" spans="1:51" x14ac:dyDescent="0.25">
      <c r="B62" s="107"/>
      <c r="C62" s="108"/>
      <c r="P62" s="113"/>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Y62" s="108"/>
    </row>
    <row r="63" spans="1:51" x14ac:dyDescent="0.25">
      <c r="B63" s="107"/>
      <c r="C63" s="108"/>
      <c r="E63"/>
      <c r="F63"/>
      <c r="G63"/>
      <c r="H63"/>
      <c r="I63"/>
      <c r="J63"/>
      <c r="K63"/>
      <c r="L63"/>
      <c r="M63"/>
      <c r="N63"/>
      <c r="O63"/>
      <c r="P63" s="113"/>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row>
    <row r="64" spans="1:51" x14ac:dyDescent="0.25">
      <c r="B64" s="107"/>
      <c r="C64" s="108"/>
      <c r="E64"/>
      <c r="F64"/>
      <c r="G64"/>
      <c r="H64"/>
      <c r="I64"/>
      <c r="J64"/>
      <c r="K64"/>
      <c r="L64"/>
      <c r="M64"/>
      <c r="N64"/>
      <c r="O64"/>
      <c r="P64" s="113"/>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row>
    <row r="65" spans="2:38" x14ac:dyDescent="0.25">
      <c r="B65" s="107"/>
      <c r="C65" s="108"/>
      <c r="E65"/>
      <c r="F65"/>
      <c r="G65"/>
      <c r="H65"/>
      <c r="I65"/>
      <c r="J65"/>
      <c r="K65"/>
      <c r="L65"/>
      <c r="M65"/>
      <c r="N65"/>
      <c r="O65"/>
      <c r="P65" s="113"/>
      <c r="Q65" s="108"/>
      <c r="R65" s="108"/>
      <c r="S65" s="108"/>
      <c r="T65" s="108"/>
      <c r="U65" s="108"/>
      <c r="V65" s="108"/>
      <c r="W65" s="108"/>
      <c r="X65" s="108"/>
      <c r="Y65" s="108"/>
      <c r="Z65" s="108"/>
      <c r="AA65" s="108"/>
      <c r="AB65" s="108"/>
      <c r="AC65" s="108"/>
      <c r="AD65" s="108"/>
      <c r="AE65" s="108"/>
      <c r="AF65" s="108"/>
      <c r="AG65" s="108"/>
      <c r="AH65" s="108"/>
      <c r="AI65" s="108"/>
      <c r="AJ65" s="108"/>
      <c r="AK65" s="108"/>
      <c r="AL65" s="108"/>
    </row>
    <row r="66" spans="2:38" x14ac:dyDescent="0.25">
      <c r="B66" s="107"/>
      <c r="C66" s="108"/>
      <c r="E66"/>
      <c r="F66"/>
      <c r="G66"/>
      <c r="H66"/>
      <c r="I66"/>
      <c r="J66"/>
      <c r="K66"/>
      <c r="L66"/>
      <c r="M66"/>
      <c r="N66"/>
      <c r="O66"/>
      <c r="P66" s="113"/>
      <c r="Q66" s="108"/>
      <c r="R66" s="108"/>
      <c r="S66" s="108"/>
      <c r="T66" s="108"/>
      <c r="U66" s="108"/>
      <c r="V66" s="108"/>
      <c r="W66" s="108"/>
      <c r="X66" s="108"/>
      <c r="Y66" s="108"/>
      <c r="Z66" s="108"/>
      <c r="AA66" s="108"/>
      <c r="AB66" s="108"/>
      <c r="AC66" s="108"/>
      <c r="AD66" s="108"/>
      <c r="AE66" s="108"/>
      <c r="AF66" s="108"/>
      <c r="AG66" s="108"/>
      <c r="AH66" s="108"/>
      <c r="AI66" s="108"/>
      <c r="AJ66" s="108"/>
      <c r="AK66" s="108"/>
      <c r="AL66" s="108"/>
    </row>
    <row r="67" spans="2:38" x14ac:dyDescent="0.25">
      <c r="B67" s="107"/>
      <c r="C67" s="108"/>
      <c r="E67"/>
      <c r="F67"/>
      <c r="G67"/>
      <c r="H67"/>
      <c r="I67"/>
      <c r="J67"/>
      <c r="K67"/>
      <c r="L67"/>
      <c r="M67"/>
      <c r="N67"/>
      <c r="O67"/>
      <c r="P67" s="113"/>
      <c r="Q67" s="108"/>
      <c r="R67" s="108"/>
      <c r="S67" s="108"/>
      <c r="T67" s="108"/>
      <c r="U67" s="108"/>
      <c r="V67" s="108"/>
      <c r="W67" s="108"/>
      <c r="X67" s="108"/>
      <c r="Y67" s="108"/>
      <c r="Z67" s="108"/>
      <c r="AA67" s="108"/>
      <c r="AB67" s="108"/>
      <c r="AC67" s="108"/>
      <c r="AD67" s="108"/>
      <c r="AE67" s="108"/>
      <c r="AF67" s="108"/>
      <c r="AG67" s="108"/>
      <c r="AH67" s="108"/>
      <c r="AI67" s="108"/>
      <c r="AJ67" s="108"/>
      <c r="AK67" s="108"/>
      <c r="AL67" s="108"/>
    </row>
    <row r="68" spans="2:38" x14ac:dyDescent="0.25">
      <c r="B68" s="107"/>
      <c r="C68" s="108"/>
    </row>
    <row r="69" spans="2:38" x14ac:dyDescent="0.25">
      <c r="B69" s="107"/>
      <c r="C69" s="108"/>
    </row>
    <row r="70" spans="2:38" x14ac:dyDescent="0.25">
      <c r="B70" s="107"/>
      <c r="C70" s="108"/>
    </row>
    <row r="71" spans="2:38" x14ac:dyDescent="0.25">
      <c r="B71" s="107"/>
      <c r="C71" s="108"/>
    </row>
    <row r="72" spans="2:38" x14ac:dyDescent="0.25">
      <c r="B72" s="107"/>
      <c r="C72" s="108"/>
    </row>
    <row r="73" spans="2:38" x14ac:dyDescent="0.25">
      <c r="B73" s="107"/>
      <c r="C73" s="108"/>
    </row>
    <row r="74" spans="2:38" x14ac:dyDescent="0.25">
      <c r="B74" s="107"/>
      <c r="C74" s="108"/>
    </row>
    <row r="75" spans="2:38" x14ac:dyDescent="0.25">
      <c r="B75" s="107"/>
      <c r="C75" s="108"/>
    </row>
    <row r="76" spans="2:38" x14ac:dyDescent="0.25">
      <c r="B76" s="107"/>
      <c r="C76" s="108"/>
    </row>
    <row r="77" spans="2:38" x14ac:dyDescent="0.25">
      <c r="B77" s="107"/>
      <c r="C77" s="108"/>
    </row>
    <row r="78" spans="2:38" x14ac:dyDescent="0.25">
      <c r="B78" s="107"/>
      <c r="C78" s="108"/>
    </row>
    <row r="79" spans="2:38" x14ac:dyDescent="0.25">
      <c r="B79" s="107"/>
      <c r="C79" s="108"/>
    </row>
    <row r="80" spans="2:38" x14ac:dyDescent="0.25">
      <c r="B80" s="107"/>
      <c r="C80" s="108"/>
    </row>
    <row r="81" spans="2:3" x14ac:dyDescent="0.25">
      <c r="B81" s="107"/>
      <c r="C81" s="108"/>
    </row>
    <row r="82" spans="2:3" x14ac:dyDescent="0.25">
      <c r="B82" s="107"/>
      <c r="C82" s="108"/>
    </row>
    <row r="83" spans="2:3" x14ac:dyDescent="0.25">
      <c r="B83" s="107"/>
      <c r="C83" s="108"/>
    </row>
    <row r="84" spans="2:3" x14ac:dyDescent="0.25">
      <c r="B84" s="107"/>
      <c r="C84" s="108"/>
    </row>
    <row r="85" spans="2:3" x14ac:dyDescent="0.25">
      <c r="B85" s="107"/>
      <c r="C85" s="108"/>
    </row>
    <row r="86" spans="2:3" x14ac:dyDescent="0.25">
      <c r="B86" s="107"/>
      <c r="C86" s="108"/>
    </row>
    <row r="87" spans="2:3" x14ac:dyDescent="0.25">
      <c r="B87" s="107"/>
      <c r="C87" s="108"/>
    </row>
    <row r="88" spans="2:3" x14ac:dyDescent="0.25">
      <c r="B88" s="107"/>
      <c r="C88" s="108"/>
    </row>
    <row r="89" spans="2:3" x14ac:dyDescent="0.25">
      <c r="B89" s="107"/>
      <c r="C89" s="108"/>
    </row>
    <row r="90" spans="2:3" x14ac:dyDescent="0.25">
      <c r="B90" s="107"/>
      <c r="C90" s="108"/>
    </row>
    <row r="91" spans="2:3" x14ac:dyDescent="0.25">
      <c r="B91" s="107"/>
      <c r="C91" s="108"/>
    </row>
    <row r="92" spans="2:3" x14ac:dyDescent="0.25">
      <c r="B92" s="107"/>
      <c r="C92" s="108"/>
    </row>
    <row r="93" spans="2:3" x14ac:dyDescent="0.25">
      <c r="B93" s="107"/>
      <c r="C93" s="108"/>
    </row>
    <row r="94" spans="2:3" x14ac:dyDescent="0.25">
      <c r="B94" s="107"/>
      <c r="C94" s="108"/>
    </row>
    <row r="95" spans="2:3" x14ac:dyDescent="0.25">
      <c r="B95" s="107"/>
      <c r="C95" s="108"/>
    </row>
    <row r="96" spans="2:3" x14ac:dyDescent="0.25">
      <c r="B96" s="107"/>
      <c r="C96" s="108"/>
    </row>
    <row r="97" spans="2:3" x14ac:dyDescent="0.25">
      <c r="B97" s="107"/>
      <c r="C97" s="108"/>
    </row>
    <row r="98" spans="2:3" x14ac:dyDescent="0.25">
      <c r="B98" s="107"/>
      <c r="C98" s="108"/>
    </row>
    <row r="99" spans="2:3" x14ac:dyDescent="0.25">
      <c r="B99" s="107"/>
      <c r="C99" s="108"/>
    </row>
    <row r="100" spans="2:3" x14ac:dyDescent="0.25">
      <c r="B100" s="107"/>
      <c r="C100" s="108"/>
    </row>
    <row r="101" spans="2:3" x14ac:dyDescent="0.25">
      <c r="B101" s="107"/>
      <c r="C101" s="108"/>
    </row>
    <row r="102" spans="2:3" x14ac:dyDescent="0.25">
      <c r="B102" s="107"/>
      <c r="C102" s="108"/>
    </row>
    <row r="103" spans="2:3" x14ac:dyDescent="0.25">
      <c r="B103" s="107"/>
      <c r="C103" s="108"/>
    </row>
    <row r="104" spans="2:3" x14ac:dyDescent="0.25">
      <c r="B104" s="107"/>
      <c r="C104" s="108"/>
    </row>
    <row r="105" spans="2:3" x14ac:dyDescent="0.25">
      <c r="B105" s="107"/>
      <c r="C105" s="108"/>
    </row>
    <row r="106" spans="2:3" x14ac:dyDescent="0.25">
      <c r="B106" s="107"/>
      <c r="C106" s="108"/>
    </row>
    <row r="107" spans="2:3" x14ac:dyDescent="0.25">
      <c r="B107" s="107"/>
      <c r="C107" s="108"/>
    </row>
    <row r="108" spans="2:3" x14ac:dyDescent="0.25">
      <c r="B108" s="107"/>
      <c r="C108" s="108"/>
    </row>
    <row r="109" spans="2:3" x14ac:dyDescent="0.25">
      <c r="B109" s="107"/>
      <c r="C109" s="108"/>
    </row>
    <row r="110" spans="2:3" x14ac:dyDescent="0.25">
      <c r="B110" s="107"/>
      <c r="C110" s="108"/>
    </row>
    <row r="111" spans="2:3" x14ac:dyDescent="0.25">
      <c r="B111" s="107"/>
      <c r="C111" s="108"/>
    </row>
    <row r="112" spans="2:3" x14ac:dyDescent="0.25">
      <c r="B112" s="107"/>
      <c r="C112" s="108"/>
    </row>
    <row r="113" spans="2:3" x14ac:dyDescent="0.25">
      <c r="B113" s="107"/>
      <c r="C113" s="108"/>
    </row>
    <row r="114" spans="2:3" x14ac:dyDescent="0.25">
      <c r="B114" s="107"/>
      <c r="C114" s="108"/>
    </row>
    <row r="115" spans="2:3" x14ac:dyDescent="0.25">
      <c r="B115" s="107"/>
      <c r="C115" s="108"/>
    </row>
    <row r="116" spans="2:3" x14ac:dyDescent="0.25">
      <c r="B116" s="107"/>
      <c r="C116" s="108"/>
    </row>
    <row r="117" spans="2:3" x14ac:dyDescent="0.25">
      <c r="B117" s="107"/>
      <c r="C117" s="108"/>
    </row>
    <row r="118" spans="2:3" x14ac:dyDescent="0.25">
      <c r="B118" s="107"/>
      <c r="C118" s="108"/>
    </row>
    <row r="119" spans="2:3" x14ac:dyDescent="0.25">
      <c r="B119" s="107"/>
      <c r="C119" s="108"/>
    </row>
    <row r="120" spans="2:3" x14ac:dyDescent="0.25">
      <c r="B120" s="107"/>
      <c r="C120" s="108"/>
    </row>
    <row r="121" spans="2:3" x14ac:dyDescent="0.25">
      <c r="B121" s="107"/>
      <c r="C121" s="108"/>
    </row>
    <row r="122" spans="2:3" x14ac:dyDescent="0.25">
      <c r="B122" s="107"/>
      <c r="C122" s="108"/>
    </row>
    <row r="123" spans="2:3" x14ac:dyDescent="0.25">
      <c r="B123" s="107"/>
      <c r="C123" s="108"/>
    </row>
    <row r="124" spans="2:3" x14ac:dyDescent="0.25">
      <c r="B124" s="107"/>
      <c r="C124" s="108"/>
    </row>
    <row r="125" spans="2:3" x14ac:dyDescent="0.25">
      <c r="B125" s="107"/>
      <c r="C125" s="108"/>
    </row>
    <row r="126" spans="2:3" x14ac:dyDescent="0.25">
      <c r="B126" s="107"/>
      <c r="C126" s="108"/>
    </row>
    <row r="127" spans="2:3" x14ac:dyDescent="0.25">
      <c r="B127" s="107"/>
      <c r="C127" s="108"/>
    </row>
    <row r="128" spans="2:3" x14ac:dyDescent="0.25">
      <c r="B128" s="107"/>
      <c r="C128" s="108"/>
    </row>
    <row r="129" spans="2:3" x14ac:dyDescent="0.25">
      <c r="B129" s="107"/>
      <c r="C129" s="108"/>
    </row>
    <row r="130" spans="2:3" x14ac:dyDescent="0.25">
      <c r="B130" s="107"/>
      <c r="C130" s="108"/>
    </row>
    <row r="131" spans="2:3" x14ac:dyDescent="0.25">
      <c r="B131" s="107"/>
      <c r="C131" s="108"/>
    </row>
    <row r="132" spans="2:3" x14ac:dyDescent="0.25">
      <c r="B132" s="107"/>
      <c r="C132" s="108"/>
    </row>
    <row r="133" spans="2:3" x14ac:dyDescent="0.25">
      <c r="B133" s="107"/>
      <c r="C133" s="108"/>
    </row>
    <row r="134" spans="2:3" x14ac:dyDescent="0.25">
      <c r="B134" s="107"/>
      <c r="C134" s="108"/>
    </row>
    <row r="135" spans="2:3" x14ac:dyDescent="0.25">
      <c r="B135" s="107"/>
      <c r="C135" s="108"/>
    </row>
    <row r="136" spans="2:3" x14ac:dyDescent="0.25">
      <c r="B136" s="107"/>
      <c r="C136" s="108"/>
    </row>
    <row r="137" spans="2:3" x14ac:dyDescent="0.25">
      <c r="B137" s="107"/>
      <c r="C137" s="108"/>
    </row>
    <row r="138" spans="2:3" x14ac:dyDescent="0.25">
      <c r="B138" s="107"/>
      <c r="C138" s="108"/>
    </row>
    <row r="139" spans="2:3" x14ac:dyDescent="0.25">
      <c r="B139" s="107"/>
      <c r="C139" s="108"/>
    </row>
    <row r="140" spans="2:3" x14ac:dyDescent="0.25">
      <c r="B140" s="107"/>
      <c r="C140" s="108"/>
    </row>
    <row r="141" spans="2:3" x14ac:dyDescent="0.25">
      <c r="B141" s="107"/>
      <c r="C141" s="108"/>
    </row>
    <row r="142" spans="2:3" x14ac:dyDescent="0.25">
      <c r="B142" s="107"/>
      <c r="C142" s="108"/>
    </row>
    <row r="143" spans="2:3" x14ac:dyDescent="0.25">
      <c r="B143" s="107"/>
      <c r="C143" s="108"/>
    </row>
    <row r="144" spans="2:3" x14ac:dyDescent="0.25">
      <c r="B144" s="107"/>
      <c r="C144" s="108"/>
    </row>
    <row r="145" spans="2:3" x14ac:dyDescent="0.25">
      <c r="B145" s="107"/>
      <c r="C145" s="108"/>
    </row>
    <row r="146" spans="2:3" x14ac:dyDescent="0.25">
      <c r="B146" s="107"/>
      <c r="C146" s="108"/>
    </row>
    <row r="147" spans="2:3" x14ac:dyDescent="0.25">
      <c r="B147" s="107"/>
      <c r="C147" s="108"/>
    </row>
    <row r="148" spans="2:3" x14ac:dyDescent="0.25">
      <c r="B148" s="107"/>
      <c r="C148" s="108"/>
    </row>
    <row r="149" spans="2:3" x14ac:dyDescent="0.25">
      <c r="B149" s="107"/>
      <c r="C149" s="108"/>
    </row>
    <row r="150" spans="2:3" x14ac:dyDescent="0.25">
      <c r="B150" s="107"/>
      <c r="C150" s="108"/>
    </row>
    <row r="151" spans="2:3" x14ac:dyDescent="0.25">
      <c r="B151" s="107"/>
      <c r="C151" s="108"/>
    </row>
    <row r="152" spans="2:3" x14ac:dyDescent="0.25">
      <c r="B152" s="107"/>
      <c r="C152" s="108"/>
    </row>
    <row r="153" spans="2:3" x14ac:dyDescent="0.25">
      <c r="B153" s="107"/>
      <c r="C153" s="108"/>
    </row>
    <row r="154" spans="2:3" x14ac:dyDescent="0.25">
      <c r="B154" s="107"/>
      <c r="C154" s="108"/>
    </row>
    <row r="155" spans="2:3" x14ac:dyDescent="0.25">
      <c r="B155" s="107"/>
      <c r="C155" s="108"/>
    </row>
    <row r="156" spans="2:3" x14ac:dyDescent="0.25">
      <c r="B156" s="107"/>
      <c r="C156" s="108"/>
    </row>
    <row r="157" spans="2:3" x14ac:dyDescent="0.25">
      <c r="B157" s="107"/>
      <c r="C157" s="108"/>
    </row>
    <row r="158" spans="2:3" x14ac:dyDescent="0.25">
      <c r="B158" s="107"/>
      <c r="C158" s="108"/>
    </row>
    <row r="159" spans="2:3" x14ac:dyDescent="0.25">
      <c r="B159" s="107"/>
      <c r="C159" s="108"/>
    </row>
    <row r="160" spans="2:3" x14ac:dyDescent="0.25">
      <c r="B160" s="107"/>
      <c r="C160" s="108"/>
    </row>
    <row r="161" spans="2:3" x14ac:dyDescent="0.25">
      <c r="B161" s="107"/>
      <c r="C161" s="108"/>
    </row>
    <row r="162" spans="2:3" x14ac:dyDescent="0.25">
      <c r="B162" s="107"/>
      <c r="C162" s="108"/>
    </row>
    <row r="163" spans="2:3" x14ac:dyDescent="0.25">
      <c r="B163" s="107"/>
      <c r="C163" s="108"/>
    </row>
    <row r="164" spans="2:3" x14ac:dyDescent="0.25">
      <c r="B164" s="107"/>
      <c r="C164" s="108"/>
    </row>
    <row r="165" spans="2:3" x14ac:dyDescent="0.25">
      <c r="B165" s="107"/>
      <c r="C165" s="108"/>
    </row>
    <row r="166" spans="2:3" x14ac:dyDescent="0.25">
      <c r="B166" s="107"/>
      <c r="C166" s="108"/>
    </row>
    <row r="167" spans="2:3" x14ac:dyDescent="0.25">
      <c r="B167" s="107"/>
      <c r="C167" s="108"/>
    </row>
    <row r="168" spans="2:3" x14ac:dyDescent="0.25">
      <c r="B168" s="107"/>
      <c r="C168" s="108"/>
    </row>
    <row r="169" spans="2:3" x14ac:dyDescent="0.25">
      <c r="B169" s="107"/>
      <c r="C169" s="108"/>
    </row>
    <row r="170" spans="2:3" x14ac:dyDescent="0.25">
      <c r="B170" s="107"/>
      <c r="C170" s="108"/>
    </row>
    <row r="171" spans="2:3" x14ac:dyDescent="0.25">
      <c r="B171" s="107"/>
      <c r="C171" s="108"/>
    </row>
    <row r="172" spans="2:3" x14ac:dyDescent="0.25">
      <c r="B172" s="107"/>
      <c r="C172" s="108"/>
    </row>
    <row r="173" spans="2:3" x14ac:dyDescent="0.25">
      <c r="B173" s="107"/>
      <c r="C173" s="108"/>
    </row>
    <row r="174" spans="2:3" x14ac:dyDescent="0.25">
      <c r="B174" s="107"/>
      <c r="C174" s="108"/>
    </row>
    <row r="175" spans="2:3" x14ac:dyDescent="0.25">
      <c r="B175" s="107"/>
      <c r="C175" s="108"/>
    </row>
    <row r="176" spans="2:3" x14ac:dyDescent="0.25">
      <c r="B176" s="107"/>
      <c r="C176" s="108"/>
    </row>
    <row r="177" spans="2:3" x14ac:dyDescent="0.25">
      <c r="B177" s="107"/>
      <c r="C177" s="108"/>
    </row>
    <row r="178" spans="2:3" x14ac:dyDescent="0.25">
      <c r="B178" s="107"/>
      <c r="C178" s="108"/>
    </row>
    <row r="179" spans="2:3" x14ac:dyDescent="0.25">
      <c r="B179" s="107"/>
      <c r="C179" s="108"/>
    </row>
    <row r="180" spans="2:3" x14ac:dyDescent="0.25">
      <c r="B180" s="107"/>
      <c r="C180" s="108"/>
    </row>
    <row r="181" spans="2:3" x14ac:dyDescent="0.25">
      <c r="B181" s="107"/>
      <c r="C181" s="108"/>
    </row>
    <row r="182" spans="2:3" x14ac:dyDescent="0.25">
      <c r="B182" s="107"/>
      <c r="C182" s="108"/>
    </row>
    <row r="183" spans="2:3" x14ac:dyDescent="0.25">
      <c r="B183" s="107"/>
      <c r="C183" s="108"/>
    </row>
    <row r="184" spans="2:3" x14ac:dyDescent="0.25">
      <c r="B184" s="107"/>
      <c r="C184" s="108"/>
    </row>
    <row r="185" spans="2:3" x14ac:dyDescent="0.25">
      <c r="B185" s="107"/>
      <c r="C185" s="108"/>
    </row>
    <row r="186" spans="2:3" x14ac:dyDescent="0.25">
      <c r="B186" s="107"/>
      <c r="C186" s="108"/>
    </row>
    <row r="187" spans="2:3" x14ac:dyDescent="0.25">
      <c r="B187" s="107"/>
      <c r="C187" s="108"/>
    </row>
    <row r="188" spans="2:3" x14ac:dyDescent="0.25">
      <c r="B188" s="107"/>
      <c r="C188" s="108"/>
    </row>
    <row r="189" spans="2:3" x14ac:dyDescent="0.25">
      <c r="B189" s="107"/>
      <c r="C189" s="108"/>
    </row>
    <row r="190" spans="2:3" x14ac:dyDescent="0.25">
      <c r="B190" s="107"/>
      <c r="C190" s="108"/>
    </row>
    <row r="191" spans="2:3" x14ac:dyDescent="0.25">
      <c r="B191" s="107"/>
      <c r="C191" s="108"/>
    </row>
    <row r="192" spans="2:3" x14ac:dyDescent="0.25">
      <c r="B192" s="107"/>
      <c r="C192" s="108"/>
    </row>
    <row r="193" spans="2:3" x14ac:dyDescent="0.25">
      <c r="B193" s="107"/>
      <c r="C193" s="108"/>
    </row>
    <row r="194" spans="2:3" x14ac:dyDescent="0.25">
      <c r="B194" s="107"/>
      <c r="C194" s="108"/>
    </row>
    <row r="195" spans="2:3" x14ac:dyDescent="0.25">
      <c r="B195" s="107"/>
      <c r="C195" s="108"/>
    </row>
    <row r="196" spans="2:3" x14ac:dyDescent="0.25">
      <c r="B196" s="107"/>
      <c r="C196" s="108"/>
    </row>
    <row r="197" spans="2:3" x14ac:dyDescent="0.25">
      <c r="B197" s="107"/>
      <c r="C197" s="108"/>
    </row>
    <row r="198" spans="2:3" x14ac:dyDescent="0.25">
      <c r="B198" s="107"/>
      <c r="C198" s="108"/>
    </row>
    <row r="199" spans="2:3" x14ac:dyDescent="0.25">
      <c r="B199" s="107"/>
      <c r="C199" s="108"/>
    </row>
    <row r="200" spans="2:3" x14ac:dyDescent="0.25">
      <c r="B200" s="107"/>
      <c r="C200" s="108"/>
    </row>
    <row r="201" spans="2:3" x14ac:dyDescent="0.25">
      <c r="B201" s="107"/>
      <c r="C201" s="108"/>
    </row>
    <row r="202" spans="2:3" x14ac:dyDescent="0.25">
      <c r="B202" s="107"/>
      <c r="C202" s="108"/>
    </row>
    <row r="203" spans="2:3" x14ac:dyDescent="0.25">
      <c r="B203" s="107"/>
      <c r="C203" s="108"/>
    </row>
    <row r="204" spans="2:3" x14ac:dyDescent="0.25">
      <c r="B204" s="107"/>
      <c r="C204" s="108"/>
    </row>
    <row r="205" spans="2:3" x14ac:dyDescent="0.25">
      <c r="B205" s="107"/>
      <c r="C205" s="108"/>
    </row>
    <row r="206" spans="2:3" x14ac:dyDescent="0.25">
      <c r="B206" s="107"/>
      <c r="C206" s="108"/>
    </row>
    <row r="207" spans="2:3" x14ac:dyDescent="0.25">
      <c r="B207" s="107"/>
      <c r="C207" s="108"/>
    </row>
    <row r="208" spans="2:3" x14ac:dyDescent="0.25">
      <c r="B208" s="107"/>
      <c r="C208" s="108"/>
    </row>
    <row r="209" spans="2:3" x14ac:dyDescent="0.25">
      <c r="B209" s="107"/>
      <c r="C209" s="108"/>
    </row>
    <row r="210" spans="2:3" x14ac:dyDescent="0.25">
      <c r="B210" s="107"/>
      <c r="C210" s="108"/>
    </row>
    <row r="211" spans="2:3" x14ac:dyDescent="0.25">
      <c r="B211" s="107"/>
      <c r="C211" s="108"/>
    </row>
    <row r="212" spans="2:3" x14ac:dyDescent="0.25">
      <c r="B212" s="107"/>
      <c r="C212" s="108"/>
    </row>
    <row r="213" spans="2:3" x14ac:dyDescent="0.25">
      <c r="B213" s="107"/>
      <c r="C213" s="108"/>
    </row>
    <row r="214" spans="2:3" x14ac:dyDescent="0.25">
      <c r="B214" s="107"/>
      <c r="C214" s="108"/>
    </row>
    <row r="215" spans="2:3" x14ac:dyDescent="0.25">
      <c r="B215" s="107"/>
      <c r="C215" s="108"/>
    </row>
    <row r="216" spans="2:3" x14ac:dyDescent="0.25">
      <c r="B216" s="107"/>
      <c r="C216" s="108"/>
    </row>
    <row r="217" spans="2:3" x14ac:dyDescent="0.25">
      <c r="B217" s="107"/>
      <c r="C217" s="108"/>
    </row>
    <row r="218" spans="2:3" x14ac:dyDescent="0.25">
      <c r="B218" s="107"/>
      <c r="C218" s="108"/>
    </row>
    <row r="219" spans="2:3" x14ac:dyDescent="0.25">
      <c r="B219" s="107"/>
      <c r="C219" s="108"/>
    </row>
    <row r="220" spans="2:3" x14ac:dyDescent="0.25">
      <c r="B220" s="107"/>
      <c r="C220" s="108"/>
    </row>
    <row r="221" spans="2:3" x14ac:dyDescent="0.25">
      <c r="B221" s="107"/>
      <c r="C221" s="108"/>
    </row>
    <row r="222" spans="2:3" x14ac:dyDescent="0.25">
      <c r="B222" s="107"/>
      <c r="C222" s="108"/>
    </row>
    <row r="223" spans="2:3" x14ac:dyDescent="0.25">
      <c r="B223" s="107"/>
      <c r="C223" s="108"/>
    </row>
    <row r="224" spans="2:3" x14ac:dyDescent="0.25">
      <c r="B224" s="107"/>
      <c r="C224" s="108"/>
    </row>
    <row r="225" spans="2:3" x14ac:dyDescent="0.25">
      <c r="B225" s="107"/>
      <c r="C225" s="108"/>
    </row>
    <row r="226" spans="2:3" x14ac:dyDescent="0.25">
      <c r="B226" s="107"/>
      <c r="C226" s="108"/>
    </row>
    <row r="227" spans="2:3" x14ac:dyDescent="0.25">
      <c r="B227" s="107"/>
      <c r="C227" s="108"/>
    </row>
    <row r="228" spans="2:3" x14ac:dyDescent="0.25">
      <c r="B228" s="107"/>
      <c r="C228" s="108"/>
    </row>
    <row r="229" spans="2:3" x14ac:dyDescent="0.25">
      <c r="B229" s="107"/>
      <c r="C229" s="108"/>
    </row>
    <row r="230" spans="2:3" x14ac:dyDescent="0.25">
      <c r="B230" s="107"/>
      <c r="C230" s="108"/>
    </row>
    <row r="231" spans="2:3" x14ac:dyDescent="0.25">
      <c r="B231" s="107"/>
      <c r="C231" s="108"/>
    </row>
    <row r="232" spans="2:3" x14ac:dyDescent="0.25">
      <c r="B232" s="107"/>
      <c r="C232" s="108"/>
    </row>
    <row r="233" spans="2:3" x14ac:dyDescent="0.25">
      <c r="B233" s="107"/>
      <c r="C233" s="108"/>
    </row>
    <row r="234" spans="2:3" x14ac:dyDescent="0.25">
      <c r="B234" s="107"/>
      <c r="C234" s="108"/>
    </row>
    <row r="235" spans="2:3" x14ac:dyDescent="0.25">
      <c r="B235" s="107"/>
      <c r="C235" s="108"/>
    </row>
    <row r="236" spans="2:3" x14ac:dyDescent="0.25">
      <c r="B236" s="107"/>
      <c r="C236" s="108"/>
    </row>
    <row r="237" spans="2:3" x14ac:dyDescent="0.25">
      <c r="B237" s="107"/>
      <c r="C237" s="108"/>
    </row>
    <row r="238" spans="2:3" x14ac:dyDescent="0.25">
      <c r="B238" s="107"/>
      <c r="C238" s="108"/>
    </row>
    <row r="239" spans="2:3" x14ac:dyDescent="0.25">
      <c r="B239" s="107"/>
      <c r="C239" s="108"/>
    </row>
    <row r="240" spans="2:3" x14ac:dyDescent="0.25">
      <c r="B240" s="107"/>
      <c r="C240" s="108"/>
    </row>
    <row r="241" spans="2:3" x14ac:dyDescent="0.25">
      <c r="B241" s="107"/>
      <c r="C241" s="108"/>
    </row>
    <row r="242" spans="2:3" x14ac:dyDescent="0.25">
      <c r="B242" s="107"/>
      <c r="C242" s="108"/>
    </row>
    <row r="243" spans="2:3" x14ac:dyDescent="0.25">
      <c r="B243" s="107"/>
      <c r="C243" s="108"/>
    </row>
    <row r="244" spans="2:3" x14ac:dyDescent="0.25">
      <c r="B244" s="107"/>
      <c r="C244" s="108"/>
    </row>
    <row r="245" spans="2:3" x14ac:dyDescent="0.25">
      <c r="B245" s="107"/>
      <c r="C245" s="108"/>
    </row>
    <row r="246" spans="2:3" x14ac:dyDescent="0.25">
      <c r="B246" s="107"/>
      <c r="C246" s="108"/>
    </row>
    <row r="247" spans="2:3" x14ac:dyDescent="0.25">
      <c r="B247" s="107"/>
      <c r="C247" s="108"/>
    </row>
    <row r="248" spans="2:3" x14ac:dyDescent="0.25">
      <c r="B248" s="107"/>
      <c r="C248" s="108"/>
    </row>
    <row r="249" spans="2:3" x14ac:dyDescent="0.25">
      <c r="B249" s="107"/>
      <c r="C249" s="108"/>
    </row>
    <row r="250" spans="2:3" x14ac:dyDescent="0.25">
      <c r="B250" s="107"/>
      <c r="C250" s="108"/>
    </row>
    <row r="251" spans="2:3" x14ac:dyDescent="0.25">
      <c r="B251" s="107"/>
      <c r="C251" s="108"/>
    </row>
    <row r="252" spans="2:3" x14ac:dyDescent="0.25">
      <c r="B252" s="107"/>
      <c r="C252" s="108"/>
    </row>
    <row r="253" spans="2:3" x14ac:dyDescent="0.25">
      <c r="B253" s="107"/>
      <c r="C253" s="108"/>
    </row>
    <row r="254" spans="2:3" x14ac:dyDescent="0.25">
      <c r="B254" s="107"/>
      <c r="C254" s="108"/>
    </row>
    <row r="255" spans="2:3" x14ac:dyDescent="0.25">
      <c r="B255" s="107"/>
      <c r="C255" s="108"/>
    </row>
    <row r="256" spans="2:3" x14ac:dyDescent="0.25">
      <c r="B256" s="107"/>
      <c r="C256" s="108"/>
    </row>
    <row r="257" spans="2:3" x14ac:dyDescent="0.25">
      <c r="B257" s="107"/>
      <c r="C257" s="108"/>
    </row>
    <row r="258" spans="2:3" x14ac:dyDescent="0.25">
      <c r="B258" s="107"/>
      <c r="C258" s="108"/>
    </row>
    <row r="259" spans="2:3" x14ac:dyDescent="0.25">
      <c r="B259" s="107"/>
      <c r="C259" s="108"/>
    </row>
    <row r="260" spans="2:3" x14ac:dyDescent="0.25">
      <c r="B260" s="107"/>
      <c r="C260" s="108"/>
    </row>
    <row r="261" spans="2:3" x14ac:dyDescent="0.25">
      <c r="B261" s="107"/>
      <c r="C261" s="108"/>
    </row>
    <row r="262" spans="2:3" x14ac:dyDescent="0.25">
      <c r="B262" s="107"/>
      <c r="C262" s="108"/>
    </row>
    <row r="263" spans="2:3" x14ac:dyDescent="0.25">
      <c r="B263" s="107"/>
      <c r="C263" s="108"/>
    </row>
    <row r="264" spans="2:3" x14ac:dyDescent="0.25">
      <c r="B264" s="107"/>
      <c r="C264" s="108"/>
    </row>
    <row r="265" spans="2:3" x14ac:dyDescent="0.25">
      <c r="B265" s="107"/>
      <c r="C265" s="108"/>
    </row>
    <row r="266" spans="2:3" x14ac:dyDescent="0.25">
      <c r="B266" s="107"/>
      <c r="C266" s="108"/>
    </row>
    <row r="267" spans="2:3" x14ac:dyDescent="0.25">
      <c r="B267" s="107"/>
      <c r="C267" s="108"/>
    </row>
    <row r="268" spans="2:3" x14ac:dyDescent="0.25">
      <c r="B268" s="107"/>
      <c r="C268" s="108"/>
    </row>
    <row r="269" spans="2:3" x14ac:dyDescent="0.25">
      <c r="B269" s="107"/>
      <c r="C269" s="108"/>
    </row>
    <row r="270" spans="2:3" x14ac:dyDescent="0.25">
      <c r="B270" s="107"/>
      <c r="C270" s="108"/>
    </row>
    <row r="271" spans="2:3" x14ac:dyDescent="0.25">
      <c r="B271" s="107"/>
      <c r="C271" s="108"/>
    </row>
    <row r="272" spans="2:3" x14ac:dyDescent="0.25">
      <c r="B272" s="107"/>
      <c r="C272" s="108"/>
    </row>
    <row r="273" spans="2:3" x14ac:dyDescent="0.25">
      <c r="B273" s="107"/>
      <c r="C273" s="108"/>
    </row>
    <row r="274" spans="2:3" x14ac:dyDescent="0.25">
      <c r="B274" s="107"/>
      <c r="C274" s="108"/>
    </row>
    <row r="275" spans="2:3" x14ac:dyDescent="0.25">
      <c r="B275" s="107"/>
      <c r="C275" s="108"/>
    </row>
    <row r="276" spans="2:3" x14ac:dyDescent="0.25">
      <c r="B276" s="107"/>
      <c r="C276" s="108"/>
    </row>
    <row r="277" spans="2:3" x14ac:dyDescent="0.25">
      <c r="B277" s="107"/>
      <c r="C277" s="108"/>
    </row>
    <row r="278" spans="2:3" x14ac:dyDescent="0.25">
      <c r="B278" s="107"/>
      <c r="C278" s="108"/>
    </row>
    <row r="279" spans="2:3" x14ac:dyDescent="0.25">
      <c r="B279" s="107"/>
      <c r="C279" s="108"/>
    </row>
    <row r="280" spans="2:3" x14ac:dyDescent="0.25">
      <c r="B280" s="107"/>
      <c r="C280" s="108"/>
    </row>
    <row r="281" spans="2:3" x14ac:dyDescent="0.25">
      <c r="B281" s="107"/>
      <c r="C281" s="108"/>
    </row>
    <row r="282" spans="2:3" x14ac:dyDescent="0.25">
      <c r="B282" s="107"/>
      <c r="C282" s="108"/>
    </row>
    <row r="283" spans="2:3" x14ac:dyDescent="0.25">
      <c r="B283" s="107"/>
      <c r="C283" s="108"/>
    </row>
    <row r="284" spans="2:3" x14ac:dyDescent="0.25">
      <c r="B284" s="107"/>
      <c r="C284" s="108"/>
    </row>
    <row r="285" spans="2:3" x14ac:dyDescent="0.25">
      <c r="B285" s="107"/>
      <c r="C285" s="108"/>
    </row>
    <row r="286" spans="2:3" x14ac:dyDescent="0.25">
      <c r="B286" s="107"/>
      <c r="C286" s="108"/>
    </row>
    <row r="287" spans="2:3" x14ac:dyDescent="0.25">
      <c r="B287" s="107"/>
      <c r="C287" s="108"/>
    </row>
    <row r="288" spans="2:3" x14ac:dyDescent="0.25">
      <c r="B288" s="107"/>
      <c r="C288" s="108"/>
    </row>
    <row r="289" spans="2:3" x14ac:dyDescent="0.25">
      <c r="B289" s="107"/>
      <c r="C289" s="108"/>
    </row>
    <row r="290" spans="2:3" x14ac:dyDescent="0.25">
      <c r="B290" s="107"/>
      <c r="C290" s="108"/>
    </row>
    <row r="291" spans="2:3" x14ac:dyDescent="0.25">
      <c r="B291" s="107"/>
      <c r="C291" s="108"/>
    </row>
    <row r="292" spans="2:3" x14ac:dyDescent="0.25">
      <c r="B292" s="107"/>
      <c r="C292" s="108"/>
    </row>
    <row r="293" spans="2:3" x14ac:dyDescent="0.25">
      <c r="B293" s="107"/>
      <c r="C293" s="108"/>
    </row>
    <row r="294" spans="2:3" x14ac:dyDescent="0.25">
      <c r="B294" s="107"/>
      <c r="C294" s="108"/>
    </row>
    <row r="295" spans="2:3" x14ac:dyDescent="0.25">
      <c r="B295" s="107"/>
      <c r="C295" s="108"/>
    </row>
    <row r="296" spans="2:3" x14ac:dyDescent="0.25">
      <c r="B296" s="107"/>
      <c r="C296" s="108"/>
    </row>
    <row r="297" spans="2:3" x14ac:dyDescent="0.25">
      <c r="B297" s="107"/>
      <c r="C297" s="108"/>
    </row>
    <row r="298" spans="2:3" x14ac:dyDescent="0.25">
      <c r="B298" s="107"/>
      <c r="C298" s="108"/>
    </row>
    <row r="299" spans="2:3" x14ac:dyDescent="0.25">
      <c r="B299" s="107"/>
      <c r="C299" s="108"/>
    </row>
    <row r="300" spans="2:3" x14ac:dyDescent="0.25">
      <c r="B300" s="107"/>
      <c r="C300" s="108"/>
    </row>
    <row r="301" spans="2:3" x14ac:dyDescent="0.25">
      <c r="B301" s="107"/>
      <c r="C301" s="108"/>
    </row>
    <row r="302" spans="2:3" x14ac:dyDescent="0.25">
      <c r="B302" s="107"/>
      <c r="C302" s="108"/>
    </row>
    <row r="303" spans="2:3" x14ac:dyDescent="0.25">
      <c r="B303" s="107"/>
      <c r="C303" s="108"/>
    </row>
    <row r="304" spans="2:3" x14ac:dyDescent="0.25">
      <c r="B304" s="107"/>
      <c r="C304" s="108"/>
    </row>
    <row r="305" spans="2:3" x14ac:dyDescent="0.25">
      <c r="B305" s="107"/>
      <c r="C305" s="108"/>
    </row>
    <row r="306" spans="2:3" x14ac:dyDescent="0.25">
      <c r="B306" s="107"/>
      <c r="C306" s="108"/>
    </row>
    <row r="307" spans="2:3" x14ac:dyDescent="0.25">
      <c r="B307" s="107"/>
      <c r="C307" s="108"/>
    </row>
    <row r="308" spans="2:3" x14ac:dyDescent="0.25">
      <c r="B308" s="107"/>
      <c r="C308" s="108"/>
    </row>
    <row r="309" spans="2:3" x14ac:dyDescent="0.25">
      <c r="B309" s="107"/>
      <c r="C309" s="108"/>
    </row>
    <row r="310" spans="2:3" x14ac:dyDescent="0.25">
      <c r="B310" s="107"/>
      <c r="C310" s="108"/>
    </row>
    <row r="311" spans="2:3" x14ac:dyDescent="0.25">
      <c r="B311" s="107"/>
      <c r="C311" s="108"/>
    </row>
    <row r="312" spans="2:3" x14ac:dyDescent="0.25">
      <c r="B312" s="107"/>
      <c r="C312" s="108"/>
    </row>
    <row r="313" spans="2:3" x14ac:dyDescent="0.25">
      <c r="B313" s="107"/>
      <c r="C313" s="108"/>
    </row>
    <row r="314" spans="2:3" x14ac:dyDescent="0.25">
      <c r="B314" s="107"/>
      <c r="C314" s="108"/>
    </row>
    <row r="315" spans="2:3" x14ac:dyDescent="0.25">
      <c r="B315" s="107"/>
      <c r="C315" s="108"/>
    </row>
    <row r="316" spans="2:3" x14ac:dyDescent="0.25">
      <c r="B316" s="107"/>
      <c r="C316" s="108"/>
    </row>
    <row r="317" spans="2:3" x14ac:dyDescent="0.25">
      <c r="B317" s="107"/>
      <c r="C317" s="108"/>
    </row>
    <row r="318" spans="2:3" x14ac:dyDescent="0.25">
      <c r="B318" s="107"/>
      <c r="C318" s="108"/>
    </row>
    <row r="319" spans="2:3" x14ac:dyDescent="0.25">
      <c r="B319" s="107"/>
      <c r="C319" s="108"/>
    </row>
    <row r="320" spans="2:3" x14ac:dyDescent="0.25">
      <c r="B320" s="107"/>
      <c r="C320" s="108"/>
    </row>
    <row r="321" spans="2:3" x14ac:dyDescent="0.25">
      <c r="B321" s="107"/>
      <c r="C321" s="108"/>
    </row>
    <row r="322" spans="2:3" x14ac:dyDescent="0.25">
      <c r="B322" s="107"/>
      <c r="C322" s="108"/>
    </row>
    <row r="323" spans="2:3" x14ac:dyDescent="0.25">
      <c r="B323" s="107"/>
      <c r="C323" s="108"/>
    </row>
    <row r="324" spans="2:3" x14ac:dyDescent="0.25">
      <c r="B324" s="107"/>
      <c r="C324" s="108"/>
    </row>
    <row r="325" spans="2:3" x14ac:dyDescent="0.25">
      <c r="B325" s="107"/>
      <c r="C325" s="108"/>
    </row>
    <row r="326" spans="2:3" x14ac:dyDescent="0.25">
      <c r="B326" s="107"/>
      <c r="C326" s="108"/>
    </row>
    <row r="327" spans="2:3" x14ac:dyDescent="0.25">
      <c r="B327" s="107"/>
      <c r="C327" s="108"/>
    </row>
    <row r="328" spans="2:3" x14ac:dyDescent="0.25">
      <c r="B328" s="107"/>
      <c r="C328" s="108"/>
    </row>
    <row r="329" spans="2:3" x14ac:dyDescent="0.25">
      <c r="B329" s="107"/>
      <c r="C329" s="108"/>
    </row>
    <row r="330" spans="2:3" x14ac:dyDescent="0.25">
      <c r="B330" s="107"/>
      <c r="C330" s="108"/>
    </row>
    <row r="331" spans="2:3" x14ac:dyDescent="0.25">
      <c r="B331" s="107"/>
      <c r="C331" s="108"/>
    </row>
    <row r="332" spans="2:3" x14ac:dyDescent="0.25">
      <c r="B332" s="107"/>
      <c r="C332" s="108"/>
    </row>
    <row r="333" spans="2:3" x14ac:dyDescent="0.25">
      <c r="B333" s="107"/>
      <c r="C333" s="108"/>
    </row>
    <row r="334" spans="2:3" x14ac:dyDescent="0.25">
      <c r="B334" s="107"/>
      <c r="C334" s="108"/>
    </row>
    <row r="335" spans="2:3" x14ac:dyDescent="0.25">
      <c r="B335" s="107"/>
      <c r="C335" s="108"/>
    </row>
    <row r="336" spans="2:3" x14ac:dyDescent="0.25">
      <c r="B336" s="107"/>
      <c r="C336" s="108"/>
    </row>
    <row r="337" spans="2:3" x14ac:dyDescent="0.25">
      <c r="B337" s="107"/>
      <c r="C337" s="108"/>
    </row>
    <row r="338" spans="2:3" x14ac:dyDescent="0.25">
      <c r="B338" s="107"/>
      <c r="C338" s="108"/>
    </row>
    <row r="339" spans="2:3" x14ac:dyDescent="0.25">
      <c r="B339" s="107"/>
      <c r="C339" s="108"/>
    </row>
    <row r="340" spans="2:3" x14ac:dyDescent="0.25">
      <c r="B340" s="107"/>
      <c r="C340" s="108"/>
    </row>
    <row r="341" spans="2:3" x14ac:dyDescent="0.25">
      <c r="B341" s="107"/>
      <c r="C341" s="108"/>
    </row>
    <row r="342" spans="2:3" x14ac:dyDescent="0.25">
      <c r="B342" s="107"/>
      <c r="C342" s="108"/>
    </row>
    <row r="343" spans="2:3" x14ac:dyDescent="0.25">
      <c r="B343" s="107"/>
      <c r="C343" s="108"/>
    </row>
    <row r="344" spans="2:3" x14ac:dyDescent="0.25">
      <c r="B344" s="107"/>
      <c r="C344" s="108"/>
    </row>
    <row r="345" spans="2:3" x14ac:dyDescent="0.25">
      <c r="B345" s="107"/>
      <c r="C345" s="108"/>
    </row>
    <row r="346" spans="2:3" x14ac:dyDescent="0.25">
      <c r="B346" s="107"/>
      <c r="C346" s="108"/>
    </row>
    <row r="347" spans="2:3" x14ac:dyDescent="0.25">
      <c r="B347" s="107"/>
      <c r="C347" s="108"/>
    </row>
    <row r="348" spans="2:3" x14ac:dyDescent="0.25">
      <c r="B348" s="107"/>
      <c r="C348" s="108"/>
    </row>
    <row r="349" spans="2:3" x14ac:dyDescent="0.25">
      <c r="B349" s="107"/>
      <c r="C349" s="108"/>
    </row>
    <row r="350" spans="2:3" x14ac:dyDescent="0.25">
      <c r="B350" s="107"/>
      <c r="C350" s="108"/>
    </row>
    <row r="351" spans="2:3" x14ac:dyDescent="0.25">
      <c r="B351" s="107"/>
      <c r="C351" s="108"/>
    </row>
    <row r="352" spans="2:3" x14ac:dyDescent="0.25">
      <c r="B352" s="107"/>
      <c r="C352" s="108"/>
    </row>
    <row r="353" spans="2:3" x14ac:dyDescent="0.25">
      <c r="B353" s="107"/>
      <c r="C353" s="108"/>
    </row>
    <row r="354" spans="2:3" x14ac:dyDescent="0.25">
      <c r="B354" s="107"/>
      <c r="C354" s="108"/>
    </row>
    <row r="355" spans="2:3" x14ac:dyDescent="0.25">
      <c r="B355" s="107"/>
      <c r="C355" s="108"/>
    </row>
    <row r="356" spans="2:3" x14ac:dyDescent="0.25">
      <c r="B356" s="107"/>
      <c r="C356" s="108"/>
    </row>
    <row r="357" spans="2:3" x14ac:dyDescent="0.25">
      <c r="B357" s="107"/>
      <c r="C357" s="108"/>
    </row>
    <row r="358" spans="2:3" x14ac:dyDescent="0.25">
      <c r="B358" s="107"/>
      <c r="C358" s="108"/>
    </row>
    <row r="359" spans="2:3" x14ac:dyDescent="0.25">
      <c r="B359" s="107"/>
      <c r="C359" s="108"/>
    </row>
    <row r="360" spans="2:3" x14ac:dyDescent="0.25">
      <c r="B360" s="107"/>
      <c r="C360" s="108"/>
    </row>
    <row r="361" spans="2:3" x14ac:dyDescent="0.25">
      <c r="B361" s="107"/>
      <c r="C361" s="108"/>
    </row>
    <row r="362" spans="2:3" x14ac:dyDescent="0.25">
      <c r="B362" s="107"/>
      <c r="C362" s="108"/>
    </row>
    <row r="363" spans="2:3" x14ac:dyDescent="0.25">
      <c r="B363" s="107"/>
      <c r="C363" s="108"/>
    </row>
    <row r="364" spans="2:3" x14ac:dyDescent="0.25">
      <c r="B364" s="107"/>
      <c r="C364" s="108"/>
    </row>
    <row r="365" spans="2:3" x14ac:dyDescent="0.25">
      <c r="B365" s="107"/>
      <c r="C365" s="108"/>
    </row>
    <row r="366" spans="2:3" x14ac:dyDescent="0.25">
      <c r="B366" s="107"/>
      <c r="C366" s="108"/>
    </row>
    <row r="367" spans="2:3" x14ac:dyDescent="0.25">
      <c r="B367" s="107"/>
      <c r="C367" s="108"/>
    </row>
    <row r="368" spans="2:3" x14ac:dyDescent="0.25">
      <c r="B368" s="107"/>
      <c r="C368" s="108"/>
    </row>
    <row r="369" spans="2:3" x14ac:dyDescent="0.25">
      <c r="B369" s="107"/>
      <c r="C369" s="108"/>
    </row>
    <row r="370" spans="2:3" x14ac:dyDescent="0.25">
      <c r="B370" s="107"/>
      <c r="C370" s="108"/>
    </row>
    <row r="371" spans="2:3" x14ac:dyDescent="0.25">
      <c r="B371" s="107"/>
      <c r="C371" s="108"/>
    </row>
    <row r="372" spans="2:3" x14ac:dyDescent="0.25">
      <c r="B372" s="107"/>
      <c r="C372" s="108"/>
    </row>
    <row r="373" spans="2:3" x14ac:dyDescent="0.25">
      <c r="B373" s="107"/>
      <c r="C373" s="108"/>
    </row>
    <row r="374" spans="2:3" x14ac:dyDescent="0.25">
      <c r="B374" s="107"/>
      <c r="C374" s="108"/>
    </row>
    <row r="375" spans="2:3" x14ac:dyDescent="0.25">
      <c r="B375" s="107"/>
      <c r="C375" s="108"/>
    </row>
    <row r="376" spans="2:3" x14ac:dyDescent="0.25">
      <c r="B376" s="107"/>
      <c r="C376" s="108"/>
    </row>
    <row r="377" spans="2:3" x14ac:dyDescent="0.25">
      <c r="B377" s="107"/>
      <c r="C377" s="108"/>
    </row>
    <row r="378" spans="2:3" x14ac:dyDescent="0.25">
      <c r="B378" s="107"/>
      <c r="C378" s="108"/>
    </row>
    <row r="379" spans="2:3" x14ac:dyDescent="0.25">
      <c r="B379" s="107"/>
      <c r="C379" s="108"/>
    </row>
    <row r="380" spans="2:3" x14ac:dyDescent="0.25">
      <c r="B380" s="107"/>
      <c r="C380" s="108"/>
    </row>
    <row r="381" spans="2:3" x14ac:dyDescent="0.25">
      <c r="B381" s="107"/>
      <c r="C381" s="108"/>
    </row>
    <row r="382" spans="2:3" x14ac:dyDescent="0.25">
      <c r="B382" s="107"/>
      <c r="C382" s="108"/>
    </row>
    <row r="383" spans="2:3" x14ac:dyDescent="0.25">
      <c r="B383" s="107"/>
      <c r="C383" s="108"/>
    </row>
    <row r="384" spans="2:3" x14ac:dyDescent="0.25">
      <c r="B384" s="107"/>
      <c r="C384" s="108"/>
    </row>
    <row r="385" spans="2:3" x14ac:dyDescent="0.25">
      <c r="B385" s="107"/>
      <c r="C385" s="108"/>
    </row>
    <row r="386" spans="2:3" x14ac:dyDescent="0.25">
      <c r="B386" s="107"/>
      <c r="C386" s="108"/>
    </row>
    <row r="387" spans="2:3" x14ac:dyDescent="0.25">
      <c r="B387" s="107"/>
      <c r="C387" s="108"/>
    </row>
    <row r="388" spans="2:3" x14ac:dyDescent="0.25">
      <c r="B388" s="107"/>
      <c r="C388" s="108"/>
    </row>
    <row r="389" spans="2:3" x14ac:dyDescent="0.25">
      <c r="B389" s="107"/>
      <c r="C389" s="108"/>
    </row>
    <row r="390" spans="2:3" x14ac:dyDescent="0.25">
      <c r="B390" s="107"/>
      <c r="C390" s="108"/>
    </row>
    <row r="391" spans="2:3" x14ac:dyDescent="0.25">
      <c r="B391" s="107"/>
      <c r="C391" s="108"/>
    </row>
    <row r="392" spans="2:3" x14ac:dyDescent="0.25">
      <c r="B392" s="107"/>
      <c r="C392" s="108"/>
    </row>
    <row r="393" spans="2:3" x14ac:dyDescent="0.25">
      <c r="B393" s="107"/>
      <c r="C393" s="108"/>
    </row>
    <row r="394" spans="2:3" x14ac:dyDescent="0.25">
      <c r="B394" s="107"/>
      <c r="C394" s="108"/>
    </row>
    <row r="395" spans="2:3" x14ac:dyDescent="0.25">
      <c r="B395" s="107"/>
      <c r="C395" s="108"/>
    </row>
    <row r="396" spans="2:3" x14ac:dyDescent="0.25">
      <c r="B396" s="107"/>
      <c r="C396" s="108"/>
    </row>
    <row r="397" spans="2:3" x14ac:dyDescent="0.25">
      <c r="B397" s="107"/>
      <c r="C397" s="108"/>
    </row>
    <row r="398" spans="2:3" x14ac:dyDescent="0.25">
      <c r="B398" s="107"/>
      <c r="C398" s="108"/>
    </row>
    <row r="399" spans="2:3" x14ac:dyDescent="0.25">
      <c r="B399" s="107"/>
      <c r="C399" s="108"/>
    </row>
    <row r="400" spans="2:3" x14ac:dyDescent="0.25">
      <c r="B400" s="107"/>
      <c r="C400" s="108"/>
    </row>
    <row r="401" spans="2:3" x14ac:dyDescent="0.25">
      <c r="B401" s="107"/>
      <c r="C401" s="108"/>
    </row>
    <row r="402" spans="2:3" x14ac:dyDescent="0.25">
      <c r="B402" s="107"/>
      <c r="C402" s="108"/>
    </row>
    <row r="403" spans="2:3" x14ac:dyDescent="0.25">
      <c r="B403" s="107"/>
      <c r="C403" s="108"/>
    </row>
    <row r="404" spans="2:3" x14ac:dyDescent="0.25">
      <c r="B404" s="107"/>
      <c r="C404" s="108"/>
    </row>
    <row r="405" spans="2:3" x14ac:dyDescent="0.25">
      <c r="B405" s="107"/>
      <c r="C405" s="108"/>
    </row>
    <row r="406" spans="2:3" x14ac:dyDescent="0.25">
      <c r="B406" s="107"/>
      <c r="C406" s="108"/>
    </row>
    <row r="407" spans="2:3" x14ac:dyDescent="0.25">
      <c r="B407" s="107"/>
      <c r="C407" s="108"/>
    </row>
    <row r="408" spans="2:3" x14ac:dyDescent="0.25">
      <c r="B408" s="107"/>
      <c r="C408" s="108"/>
    </row>
    <row r="409" spans="2:3" x14ac:dyDescent="0.25">
      <c r="B409" s="107"/>
      <c r="C409" s="108"/>
    </row>
    <row r="410" spans="2:3" x14ac:dyDescent="0.25">
      <c r="B410" s="107"/>
      <c r="C410" s="108"/>
    </row>
    <row r="411" spans="2:3" x14ac:dyDescent="0.25">
      <c r="B411" s="107"/>
      <c r="C411" s="108"/>
    </row>
    <row r="412" spans="2:3" x14ac:dyDescent="0.25">
      <c r="B412" s="107"/>
      <c r="C412" s="108"/>
    </row>
    <row r="413" spans="2:3" x14ac:dyDescent="0.25">
      <c r="B413" s="107"/>
      <c r="C413" s="108"/>
    </row>
    <row r="414" spans="2:3" x14ac:dyDescent="0.25">
      <c r="B414" s="107"/>
      <c r="C414" s="108"/>
    </row>
    <row r="415" spans="2:3" x14ac:dyDescent="0.25">
      <c r="B415" s="107"/>
      <c r="C415" s="108"/>
    </row>
    <row r="416" spans="2:3" x14ac:dyDescent="0.25">
      <c r="B416" s="107"/>
      <c r="C416" s="108"/>
    </row>
    <row r="417" spans="2:3" x14ac:dyDescent="0.25">
      <c r="B417" s="107"/>
      <c r="C417" s="108"/>
    </row>
    <row r="418" spans="2:3" x14ac:dyDescent="0.25">
      <c r="B418" s="107"/>
      <c r="C418" s="108"/>
    </row>
    <row r="419" spans="2:3" x14ac:dyDescent="0.25">
      <c r="B419" s="107"/>
      <c r="C419" s="108"/>
    </row>
    <row r="420" spans="2:3" x14ac:dyDescent="0.25">
      <c r="B420" s="107"/>
      <c r="C420" s="108"/>
    </row>
    <row r="421" spans="2:3" x14ac:dyDescent="0.25">
      <c r="B421" s="107"/>
      <c r="C421" s="108"/>
    </row>
    <row r="422" spans="2:3" x14ac:dyDescent="0.25">
      <c r="B422" s="107"/>
      <c r="C422" s="108"/>
    </row>
    <row r="423" spans="2:3" x14ac:dyDescent="0.25">
      <c r="B423" s="107"/>
      <c r="C423" s="108"/>
    </row>
    <row r="424" spans="2:3" x14ac:dyDescent="0.25">
      <c r="B424" s="107"/>
      <c r="C424" s="108"/>
    </row>
    <row r="425" spans="2:3" x14ac:dyDescent="0.25">
      <c r="B425" s="107"/>
      <c r="C425" s="108"/>
    </row>
    <row r="426" spans="2:3" x14ac:dyDescent="0.25">
      <c r="B426" s="107"/>
      <c r="C426" s="108"/>
    </row>
    <row r="427" spans="2:3" x14ac:dyDescent="0.25">
      <c r="B427" s="107"/>
      <c r="C427" s="108"/>
    </row>
    <row r="428" spans="2:3" x14ac:dyDescent="0.25">
      <c r="B428" s="107"/>
      <c r="C428" s="108"/>
    </row>
    <row r="429" spans="2:3" x14ac:dyDescent="0.25">
      <c r="B429" s="107"/>
      <c r="C429" s="108"/>
    </row>
    <row r="430" spans="2:3" x14ac:dyDescent="0.25">
      <c r="B430" s="107"/>
      <c r="C430" s="108"/>
    </row>
    <row r="431" spans="2:3" x14ac:dyDescent="0.25">
      <c r="B431" s="107"/>
      <c r="C431" s="108"/>
    </row>
    <row r="432" spans="2:3" x14ac:dyDescent="0.25">
      <c r="B432" s="107"/>
      <c r="C432" s="108"/>
    </row>
    <row r="433" spans="2:3" x14ac:dyDescent="0.25">
      <c r="B433" s="107"/>
      <c r="C433" s="108"/>
    </row>
    <row r="434" spans="2:3" x14ac:dyDescent="0.25">
      <c r="B434" s="107"/>
      <c r="C434" s="108"/>
    </row>
    <row r="435" spans="2:3" x14ac:dyDescent="0.25">
      <c r="B435" s="107"/>
      <c r="C435" s="108"/>
    </row>
    <row r="436" spans="2:3" x14ac:dyDescent="0.25">
      <c r="B436" s="107"/>
      <c r="C436" s="108"/>
    </row>
    <row r="437" spans="2:3" x14ac:dyDescent="0.25">
      <c r="B437" s="107"/>
      <c r="C437" s="108"/>
    </row>
    <row r="438" spans="2:3" x14ac:dyDescent="0.25">
      <c r="B438" s="107"/>
      <c r="C438" s="108"/>
    </row>
    <row r="439" spans="2:3" x14ac:dyDescent="0.25">
      <c r="B439" s="107"/>
      <c r="C439" s="108"/>
    </row>
    <row r="440" spans="2:3" x14ac:dyDescent="0.25">
      <c r="B440" s="107"/>
      <c r="C440" s="108"/>
    </row>
    <row r="441" spans="2:3" x14ac:dyDescent="0.25">
      <c r="B441" s="107"/>
      <c r="C441" s="108"/>
    </row>
    <row r="442" spans="2:3" x14ac:dyDescent="0.25">
      <c r="B442" s="107"/>
      <c r="C442" s="108"/>
    </row>
    <row r="443" spans="2:3" x14ac:dyDescent="0.25">
      <c r="B443" s="107"/>
      <c r="C443" s="108"/>
    </row>
    <row r="444" spans="2:3" x14ac:dyDescent="0.25">
      <c r="B444" s="107"/>
      <c r="C444" s="108"/>
    </row>
    <row r="445" spans="2:3" x14ac:dyDescent="0.25">
      <c r="B445" s="107"/>
      <c r="C445" s="108"/>
    </row>
    <row r="446" spans="2:3" x14ac:dyDescent="0.25">
      <c r="B446" s="107"/>
      <c r="C446" s="108"/>
    </row>
    <row r="447" spans="2:3" x14ac:dyDescent="0.25">
      <c r="B447" s="107"/>
      <c r="C447" s="108"/>
    </row>
    <row r="448" spans="2:3" x14ac:dyDescent="0.25">
      <c r="B448" s="107"/>
      <c r="C448" s="108"/>
    </row>
    <row r="449" spans="2:3" x14ac:dyDescent="0.25">
      <c r="B449" s="107"/>
      <c r="C449" s="108"/>
    </row>
    <row r="450" spans="2:3" x14ac:dyDescent="0.25">
      <c r="B450" s="107"/>
      <c r="C450" s="108"/>
    </row>
    <row r="451" spans="2:3" x14ac:dyDescent="0.25">
      <c r="B451" s="107"/>
      <c r="C451" s="108"/>
    </row>
    <row r="452" spans="2:3" x14ac:dyDescent="0.25">
      <c r="B452" s="107"/>
      <c r="C452" s="108"/>
    </row>
    <row r="453" spans="2:3" x14ac:dyDescent="0.25">
      <c r="B453" s="107"/>
      <c r="C453" s="108"/>
    </row>
    <row r="454" spans="2:3" x14ac:dyDescent="0.25">
      <c r="B454" s="107"/>
      <c r="C454" s="108"/>
    </row>
    <row r="455" spans="2:3" x14ac:dyDescent="0.25">
      <c r="B455" s="107"/>
      <c r="C455" s="108"/>
    </row>
    <row r="456" spans="2:3" x14ac:dyDescent="0.25">
      <c r="B456" s="107"/>
      <c r="C456" s="108"/>
    </row>
    <row r="457" spans="2:3" x14ac:dyDescent="0.25">
      <c r="B457" s="107"/>
      <c r="C457" s="108"/>
    </row>
    <row r="458" spans="2:3" x14ac:dyDescent="0.25">
      <c r="B458" s="107"/>
      <c r="C458" s="108"/>
    </row>
    <row r="459" spans="2:3" x14ac:dyDescent="0.25">
      <c r="B459" s="107"/>
      <c r="C459" s="108"/>
    </row>
    <row r="460" spans="2:3" x14ac:dyDescent="0.25">
      <c r="B460" s="107"/>
      <c r="C460" s="108"/>
    </row>
    <row r="461" spans="2:3" x14ac:dyDescent="0.25">
      <c r="B461" s="107"/>
      <c r="C461" s="108"/>
    </row>
    <row r="462" spans="2:3" x14ac:dyDescent="0.25">
      <c r="B462" s="107"/>
      <c r="C462" s="108"/>
    </row>
    <row r="463" spans="2:3" x14ac:dyDescent="0.25">
      <c r="B463" s="107"/>
      <c r="C463" s="108"/>
    </row>
    <row r="464" spans="2:3" x14ac:dyDescent="0.25">
      <c r="B464" s="107"/>
      <c r="C464" s="108"/>
    </row>
    <row r="465" spans="2:3" x14ac:dyDescent="0.25">
      <c r="B465" s="107"/>
      <c r="C465" s="108"/>
    </row>
    <row r="466" spans="2:3" x14ac:dyDescent="0.25">
      <c r="B466" s="107"/>
      <c r="C466" s="108"/>
    </row>
    <row r="467" spans="2:3" x14ac:dyDescent="0.25">
      <c r="B467" s="107"/>
      <c r="C467" s="108"/>
    </row>
    <row r="468" spans="2:3" x14ac:dyDescent="0.25">
      <c r="B468" s="107"/>
      <c r="C468" s="108"/>
    </row>
    <row r="469" spans="2:3" x14ac:dyDescent="0.25">
      <c r="B469" s="107"/>
      <c r="C469" s="108"/>
    </row>
    <row r="470" spans="2:3" x14ac:dyDescent="0.25">
      <c r="B470" s="107"/>
      <c r="C470" s="108"/>
    </row>
    <row r="471" spans="2:3" x14ac:dyDescent="0.25">
      <c r="B471" s="107"/>
      <c r="C471" s="108"/>
    </row>
    <row r="472" spans="2:3" x14ac:dyDescent="0.25">
      <c r="B472" s="107"/>
      <c r="C472" s="108"/>
    </row>
    <row r="473" spans="2:3" x14ac:dyDescent="0.25">
      <c r="B473" s="107"/>
      <c r="C473" s="108"/>
    </row>
    <row r="474" spans="2:3" x14ac:dyDescent="0.25">
      <c r="B474" s="107"/>
      <c r="C474" s="108"/>
    </row>
    <row r="475" spans="2:3" x14ac:dyDescent="0.25">
      <c r="B475" s="107"/>
      <c r="C475" s="108"/>
    </row>
    <row r="476" spans="2:3" x14ac:dyDescent="0.25">
      <c r="B476" s="107"/>
      <c r="C476" s="108"/>
    </row>
    <row r="477" spans="2:3" x14ac:dyDescent="0.25">
      <c r="B477" s="107"/>
      <c r="C477" s="108"/>
    </row>
    <row r="478" spans="2:3" x14ac:dyDescent="0.25">
      <c r="B478" s="107"/>
      <c r="C478" s="108"/>
    </row>
    <row r="479" spans="2:3" x14ac:dyDescent="0.25">
      <c r="B479" s="107"/>
      <c r="C479" s="108"/>
    </row>
    <row r="480" spans="2:3" x14ac:dyDescent="0.25">
      <c r="B480" s="107"/>
      <c r="C480" s="108"/>
    </row>
    <row r="481" spans="2:3" x14ac:dyDescent="0.25">
      <c r="B481" s="107"/>
      <c r="C481" s="108"/>
    </row>
    <row r="482" spans="2:3" x14ac:dyDescent="0.25">
      <c r="B482" s="107"/>
      <c r="C482" s="108"/>
    </row>
    <row r="483" spans="2:3" x14ac:dyDescent="0.25">
      <c r="B483" s="107"/>
      <c r="C483" s="108"/>
    </row>
    <row r="484" spans="2:3" x14ac:dyDescent="0.25">
      <c r="B484" s="107"/>
      <c r="C484" s="108"/>
    </row>
    <row r="485" spans="2:3" x14ac:dyDescent="0.25">
      <c r="B485" s="107"/>
      <c r="C485" s="108"/>
    </row>
    <row r="486" spans="2:3" x14ac:dyDescent="0.25">
      <c r="B486" s="107"/>
      <c r="C486" s="108"/>
    </row>
    <row r="487" spans="2:3" x14ac:dyDescent="0.25">
      <c r="B487" s="107"/>
      <c r="C487" s="108"/>
    </row>
    <row r="488" spans="2:3" x14ac:dyDescent="0.25">
      <c r="B488" s="107"/>
      <c r="C488" s="108"/>
    </row>
    <row r="489" spans="2:3" x14ac:dyDescent="0.25">
      <c r="B489" s="107"/>
      <c r="C489" s="108"/>
    </row>
    <row r="490" spans="2:3" x14ac:dyDescent="0.25">
      <c r="B490" s="107"/>
      <c r="C490" s="108"/>
    </row>
    <row r="491" spans="2:3" x14ac:dyDescent="0.25">
      <c r="B491" s="107"/>
      <c r="C491" s="108"/>
    </row>
    <row r="492" spans="2:3" x14ac:dyDescent="0.25">
      <c r="B492" s="107"/>
      <c r="C492" s="108"/>
    </row>
    <row r="493" spans="2:3" x14ac:dyDescent="0.25">
      <c r="B493" s="107"/>
      <c r="C493" s="108"/>
    </row>
    <row r="494" spans="2:3" x14ac:dyDescent="0.25">
      <c r="B494" s="107"/>
      <c r="C494" s="108"/>
    </row>
    <row r="495" spans="2:3" x14ac:dyDescent="0.25">
      <c r="B495" s="107"/>
      <c r="C495" s="108"/>
    </row>
    <row r="496" spans="2:3" x14ac:dyDescent="0.25">
      <c r="B496" s="107"/>
      <c r="C496" s="108"/>
    </row>
    <row r="497" spans="2:3" x14ac:dyDescent="0.25">
      <c r="B497" s="107"/>
      <c r="C497" s="108"/>
    </row>
    <row r="498" spans="2:3" x14ac:dyDescent="0.25">
      <c r="B498" s="107"/>
      <c r="C498" s="108"/>
    </row>
    <row r="499" spans="2:3" x14ac:dyDescent="0.25">
      <c r="B499" s="107"/>
      <c r="C499" s="108"/>
    </row>
    <row r="500" spans="2:3" x14ac:dyDescent="0.25">
      <c r="B500" s="107"/>
      <c r="C500" s="108"/>
    </row>
    <row r="501" spans="2:3" x14ac:dyDescent="0.25">
      <c r="B501" s="107"/>
      <c r="C501" s="108"/>
    </row>
    <row r="502" spans="2:3" x14ac:dyDescent="0.25">
      <c r="B502" s="107"/>
      <c r="C502" s="108"/>
    </row>
    <row r="503" spans="2:3" x14ac:dyDescent="0.25">
      <c r="B503" s="107"/>
      <c r="C503" s="108"/>
    </row>
  </sheetData>
  <mergeCells count="122">
    <mergeCell ref="Q3:AC3"/>
    <mergeCell ref="R28:R30"/>
    <mergeCell ref="S28:T29"/>
    <mergeCell ref="B38:B41"/>
    <mergeCell ref="C42:D42"/>
    <mergeCell ref="C41:D41"/>
    <mergeCell ref="C35:D35"/>
    <mergeCell ref="C36:D36"/>
    <mergeCell ref="C37:D37"/>
    <mergeCell ref="C38:D38"/>
    <mergeCell ref="C39:D39"/>
    <mergeCell ref="C40:D40"/>
    <mergeCell ref="B11:B15"/>
    <mergeCell ref="B19:B21"/>
    <mergeCell ref="B22:B23"/>
    <mergeCell ref="B24:B27"/>
    <mergeCell ref="C34:D34"/>
    <mergeCell ref="C27:D27"/>
    <mergeCell ref="C28:D28"/>
    <mergeCell ref="C29:D29"/>
    <mergeCell ref="C30:D30"/>
    <mergeCell ref="C31:D31"/>
    <mergeCell ref="C32:D32"/>
    <mergeCell ref="B34:B36"/>
    <mergeCell ref="Q55:V55"/>
    <mergeCell ref="R15:V15"/>
    <mergeCell ref="R16:V16"/>
    <mergeCell ref="R17:V17"/>
    <mergeCell ref="R18:V18"/>
    <mergeCell ref="R19:V19"/>
    <mergeCell ref="Q48:V48"/>
    <mergeCell ref="Z4:AC4"/>
    <mergeCell ref="W55:Y55"/>
    <mergeCell ref="Z55:AB55"/>
    <mergeCell ref="Q54:V54"/>
    <mergeCell ref="W54:Y54"/>
    <mergeCell ref="Z54:AB54"/>
    <mergeCell ref="W45:Y45"/>
    <mergeCell ref="Z45:AB45"/>
    <mergeCell ref="Q46:V46"/>
    <mergeCell ref="W46:Y46"/>
    <mergeCell ref="Z46:AB46"/>
    <mergeCell ref="Q53:V53"/>
    <mergeCell ref="W53:Y53"/>
    <mergeCell ref="Z53:AB53"/>
    <mergeCell ref="Q50:V50"/>
    <mergeCell ref="W50:AB50"/>
    <mergeCell ref="Q51:V51"/>
    <mergeCell ref="W51:Y51"/>
    <mergeCell ref="Z51:AB51"/>
    <mergeCell ref="Q52:V52"/>
    <mergeCell ref="W52:Y52"/>
    <mergeCell ref="Z52:AB52"/>
    <mergeCell ref="Q47:V47"/>
    <mergeCell ref="W47:Y47"/>
    <mergeCell ref="Z47:AB47"/>
    <mergeCell ref="W48:Y48"/>
    <mergeCell ref="Z48:AB48"/>
    <mergeCell ref="Q45:V45"/>
    <mergeCell ref="Q24:X24"/>
    <mergeCell ref="R20:V20"/>
    <mergeCell ref="C18:D18"/>
    <mergeCell ref="Q43:V43"/>
    <mergeCell ref="W43:Y43"/>
    <mergeCell ref="Z43:AB43"/>
    <mergeCell ref="C19:D19"/>
    <mergeCell ref="Q44:V44"/>
    <mergeCell ref="W44:Y44"/>
    <mergeCell ref="Z44:AB44"/>
    <mergeCell ref="R21:V21"/>
    <mergeCell ref="Z24:AA24"/>
    <mergeCell ref="W25:Y25"/>
    <mergeCell ref="Z25:AB25"/>
    <mergeCell ref="R22:V22"/>
    <mergeCell ref="R23:V23"/>
    <mergeCell ref="C22:D22"/>
    <mergeCell ref="C23:D23"/>
    <mergeCell ref="C24:D24"/>
    <mergeCell ref="C25:D25"/>
    <mergeCell ref="C26:D26"/>
    <mergeCell ref="W42:AB42"/>
    <mergeCell ref="C43:D43"/>
    <mergeCell ref="C44:D44"/>
    <mergeCell ref="R13:V13"/>
    <mergeCell ref="C14:D14"/>
    <mergeCell ref="R8:V8"/>
    <mergeCell ref="C9:D9"/>
    <mergeCell ref="R9:V9"/>
    <mergeCell ref="C10:D10"/>
    <mergeCell ref="R10:V10"/>
    <mergeCell ref="C11:D11"/>
    <mergeCell ref="R11:V11"/>
    <mergeCell ref="R14:V14"/>
    <mergeCell ref="R12:V12"/>
    <mergeCell ref="C20:D20"/>
    <mergeCell ref="C21:D21"/>
    <mergeCell ref="C15:D15"/>
    <mergeCell ref="C16:D16"/>
    <mergeCell ref="C17:D17"/>
    <mergeCell ref="C33:D33"/>
    <mergeCell ref="C13:D13"/>
    <mergeCell ref="B3:O3"/>
    <mergeCell ref="B4:C8"/>
    <mergeCell ref="D4:D8"/>
    <mergeCell ref="E4:J4"/>
    <mergeCell ref="K4:N4"/>
    <mergeCell ref="O4:O8"/>
    <mergeCell ref="C12:D12"/>
    <mergeCell ref="E7:F7"/>
    <mergeCell ref="G7:H7"/>
    <mergeCell ref="I7:J7"/>
    <mergeCell ref="K7:L7"/>
    <mergeCell ref="M7:N7"/>
    <mergeCell ref="R7:V7"/>
    <mergeCell ref="Q4:V5"/>
    <mergeCell ref="W4:Y4"/>
    <mergeCell ref="E5:F6"/>
    <mergeCell ref="G5:H6"/>
    <mergeCell ref="I5:J6"/>
    <mergeCell ref="K5:L6"/>
    <mergeCell ref="M5:N6"/>
    <mergeCell ref="R6:V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AJ85"/>
  <sheetViews>
    <sheetView topLeftCell="S1" zoomScale="90" zoomScaleNormal="90" workbookViewId="0">
      <selection activeCell="Q4" sqref="Q4:V12"/>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1.710937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960</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961</v>
      </c>
      <c r="R4" s="310"/>
      <c r="S4" s="310"/>
      <c r="T4" s="310"/>
      <c r="U4" s="310"/>
      <c r="V4" s="310"/>
      <c r="W4" s="309" t="s">
        <v>531</v>
      </c>
      <c r="X4" s="309"/>
      <c r="Y4" s="309"/>
      <c r="Z4" s="445" t="s">
        <v>59</v>
      </c>
      <c r="AA4" s="446"/>
      <c r="AB4" s="446"/>
      <c r="AC4" s="446"/>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35</v>
      </c>
      <c r="R6" s="306" t="s">
        <v>129</v>
      </c>
      <c r="S6" s="306"/>
      <c r="T6" s="306"/>
      <c r="U6" s="306"/>
      <c r="V6" s="306"/>
      <c r="W6" s="31">
        <v>1</v>
      </c>
      <c r="X6" s="31">
        <v>3</v>
      </c>
      <c r="Y6" s="46" t="s">
        <v>1104</v>
      </c>
      <c r="Z6" s="30">
        <v>1</v>
      </c>
      <c r="AA6" s="31">
        <v>3</v>
      </c>
      <c r="AB6" s="46" t="s">
        <v>1104</v>
      </c>
      <c r="AC6" s="31"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36</v>
      </c>
      <c r="R7" s="306" t="s">
        <v>135</v>
      </c>
      <c r="S7" s="306"/>
      <c r="T7" s="306"/>
      <c r="U7" s="306"/>
      <c r="V7" s="306"/>
      <c r="W7" s="31">
        <v>3</v>
      </c>
      <c r="X7" s="31">
        <v>4</v>
      </c>
      <c r="Y7" s="123" t="s">
        <v>623</v>
      </c>
      <c r="Z7" s="30">
        <v>1</v>
      </c>
      <c r="AA7" s="31">
        <v>4</v>
      </c>
      <c r="AB7" s="47" t="s">
        <v>626</v>
      </c>
      <c r="AC7" s="31"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37</v>
      </c>
      <c r="R8" s="306" t="s">
        <v>138</v>
      </c>
      <c r="S8" s="306"/>
      <c r="T8" s="306"/>
      <c r="U8" s="306"/>
      <c r="V8" s="306"/>
      <c r="W8" s="31">
        <v>2</v>
      </c>
      <c r="X8" s="31">
        <v>4</v>
      </c>
      <c r="Y8" s="47" t="s">
        <v>626</v>
      </c>
      <c r="Z8" s="30">
        <v>1</v>
      </c>
      <c r="AA8" s="31">
        <v>4</v>
      </c>
      <c r="AB8" s="47" t="s">
        <v>626</v>
      </c>
      <c r="AC8" s="31" t="s">
        <v>1102</v>
      </c>
    </row>
    <row r="9" spans="1:29" ht="30" customHeight="1" x14ac:dyDescent="0.25">
      <c r="A9" s="108"/>
      <c r="B9" s="428">
        <v>35</v>
      </c>
      <c r="C9" s="334" t="s">
        <v>955</v>
      </c>
      <c r="D9" s="334"/>
      <c r="E9" s="40">
        <v>5</v>
      </c>
      <c r="F9" s="40"/>
      <c r="G9" s="40">
        <v>5</v>
      </c>
      <c r="H9" s="40"/>
      <c r="I9" s="40">
        <v>20</v>
      </c>
      <c r="J9" s="40"/>
      <c r="K9" s="40">
        <v>10</v>
      </c>
      <c r="L9" s="40"/>
      <c r="M9" s="40">
        <v>15</v>
      </c>
      <c r="N9" s="40"/>
      <c r="O9" s="44">
        <f>SUM(E9:M9)</f>
        <v>55</v>
      </c>
      <c r="P9" s="116"/>
      <c r="Q9" s="31">
        <v>38</v>
      </c>
      <c r="R9" s="399" t="s">
        <v>142</v>
      </c>
      <c r="S9" s="400"/>
      <c r="T9" s="400"/>
      <c r="U9" s="400"/>
      <c r="V9" s="401"/>
      <c r="W9" s="31">
        <v>1</v>
      </c>
      <c r="X9" s="31">
        <v>2</v>
      </c>
      <c r="Y9" s="48" t="s">
        <v>1105</v>
      </c>
      <c r="Z9" s="30">
        <v>1</v>
      </c>
      <c r="AA9" s="31">
        <v>2</v>
      </c>
      <c r="AB9" s="17" t="s">
        <v>1105</v>
      </c>
      <c r="AC9" s="31" t="s">
        <v>1103</v>
      </c>
    </row>
    <row r="10" spans="1:29" ht="30" customHeight="1" x14ac:dyDescent="0.25">
      <c r="A10" s="108"/>
      <c r="B10" s="430"/>
      <c r="C10" s="299" t="s">
        <v>956</v>
      </c>
      <c r="D10" s="299"/>
      <c r="E10" s="40">
        <v>15</v>
      </c>
      <c r="F10" s="40"/>
      <c r="G10" s="40">
        <v>15</v>
      </c>
      <c r="H10" s="40"/>
      <c r="I10" s="40">
        <v>25</v>
      </c>
      <c r="J10" s="40"/>
      <c r="K10" s="40">
        <v>15</v>
      </c>
      <c r="L10" s="40"/>
      <c r="M10" s="40">
        <v>20</v>
      </c>
      <c r="N10" s="40"/>
      <c r="O10" s="44">
        <f t="shared" ref="O10:O16" si="0">SUM(E10:M10)</f>
        <v>90</v>
      </c>
      <c r="P10" s="116"/>
      <c r="Q10" s="31">
        <v>39</v>
      </c>
      <c r="R10" s="306" t="s">
        <v>145</v>
      </c>
      <c r="S10" s="306"/>
      <c r="T10" s="306"/>
      <c r="U10" s="306"/>
      <c r="V10" s="306"/>
      <c r="W10" s="31">
        <v>1</v>
      </c>
      <c r="X10" s="31">
        <v>2</v>
      </c>
      <c r="Y10" s="48" t="s">
        <v>1105</v>
      </c>
      <c r="Z10" s="30">
        <v>1</v>
      </c>
      <c r="AA10" s="31">
        <v>2</v>
      </c>
      <c r="AB10" s="17" t="s">
        <v>1105</v>
      </c>
      <c r="AC10" s="31" t="s">
        <v>1102</v>
      </c>
    </row>
    <row r="11" spans="1:29" ht="30" customHeight="1" x14ac:dyDescent="0.25">
      <c r="A11" s="108"/>
      <c r="B11" s="118">
        <v>36</v>
      </c>
      <c r="C11" s="333" t="s">
        <v>957</v>
      </c>
      <c r="D11" s="333"/>
      <c r="E11" s="42">
        <v>15</v>
      </c>
      <c r="F11" s="42"/>
      <c r="G11" s="42">
        <v>15</v>
      </c>
      <c r="H11" s="42"/>
      <c r="I11" s="42">
        <v>20</v>
      </c>
      <c r="J11" s="42"/>
      <c r="K11" s="42">
        <v>15</v>
      </c>
      <c r="L11" s="42"/>
      <c r="M11" s="42">
        <v>25</v>
      </c>
      <c r="N11" s="42"/>
      <c r="O11" s="44">
        <f t="shared" si="0"/>
        <v>90</v>
      </c>
      <c r="P11" s="116"/>
      <c r="Q11" s="31">
        <v>40</v>
      </c>
      <c r="R11" s="306" t="s">
        <v>146</v>
      </c>
      <c r="S11" s="306"/>
      <c r="T11" s="306"/>
      <c r="U11" s="306"/>
      <c r="V11" s="306"/>
      <c r="W11" s="31">
        <v>2</v>
      </c>
      <c r="X11" s="31">
        <v>3</v>
      </c>
      <c r="Y11" s="46" t="s">
        <v>1104</v>
      </c>
      <c r="Z11" s="30">
        <v>1</v>
      </c>
      <c r="AA11" s="31">
        <v>3</v>
      </c>
      <c r="AB11" s="46" t="s">
        <v>1104</v>
      </c>
      <c r="AC11" s="31" t="s">
        <v>1102</v>
      </c>
    </row>
    <row r="12" spans="1:29" ht="30" customHeight="1" x14ac:dyDescent="0.25">
      <c r="A12" s="108"/>
      <c r="B12" s="118">
        <v>37</v>
      </c>
      <c r="C12" s="299" t="s">
        <v>352</v>
      </c>
      <c r="D12" s="299"/>
      <c r="E12" s="40">
        <v>15</v>
      </c>
      <c r="F12" s="40"/>
      <c r="G12" s="40">
        <v>15</v>
      </c>
      <c r="H12" s="40"/>
      <c r="I12" s="40">
        <v>20</v>
      </c>
      <c r="J12" s="40"/>
      <c r="K12" s="40">
        <v>15</v>
      </c>
      <c r="L12" s="40"/>
      <c r="M12" s="40">
        <v>20</v>
      </c>
      <c r="N12" s="40"/>
      <c r="O12" s="44">
        <f t="shared" si="0"/>
        <v>85</v>
      </c>
      <c r="P12" s="116"/>
      <c r="Q12" s="31">
        <v>41</v>
      </c>
      <c r="R12" s="306" t="s">
        <v>147</v>
      </c>
      <c r="S12" s="306"/>
      <c r="T12" s="306"/>
      <c r="U12" s="306"/>
      <c r="V12" s="306"/>
      <c r="W12" s="31">
        <v>2</v>
      </c>
      <c r="X12" s="31">
        <v>3</v>
      </c>
      <c r="Y12" s="46" t="s">
        <v>1104</v>
      </c>
      <c r="Z12" s="30">
        <v>1</v>
      </c>
      <c r="AA12" s="31">
        <v>3</v>
      </c>
      <c r="AB12" s="46" t="s">
        <v>1104</v>
      </c>
      <c r="AC12" s="31" t="s">
        <v>1102</v>
      </c>
    </row>
    <row r="13" spans="1:29" ht="30" customHeight="1" x14ac:dyDescent="0.25">
      <c r="A13" s="108"/>
      <c r="B13" s="118">
        <v>38</v>
      </c>
      <c r="C13" s="333" t="s">
        <v>353</v>
      </c>
      <c r="D13" s="333"/>
      <c r="E13" s="42">
        <v>5</v>
      </c>
      <c r="F13" s="42"/>
      <c r="G13" s="42">
        <v>5</v>
      </c>
      <c r="H13" s="42"/>
      <c r="I13" s="42">
        <v>5</v>
      </c>
      <c r="J13" s="42"/>
      <c r="K13" s="42">
        <v>15</v>
      </c>
      <c r="L13" s="42"/>
      <c r="M13" s="42">
        <v>5</v>
      </c>
      <c r="N13" s="42"/>
      <c r="O13" s="44">
        <f t="shared" si="0"/>
        <v>35</v>
      </c>
      <c r="P13" s="116"/>
      <c r="Q13" s="307"/>
      <c r="R13" s="307"/>
      <c r="S13" s="307"/>
      <c r="T13" s="307"/>
      <c r="U13" s="307"/>
      <c r="V13" s="307"/>
      <c r="W13" s="307"/>
      <c r="X13" s="307"/>
      <c r="Y13" s="127"/>
      <c r="Z13" s="138"/>
      <c r="AA13" s="138"/>
      <c r="AB13" s="138"/>
      <c r="AC13" s="138"/>
    </row>
    <row r="14" spans="1:29" ht="30" customHeight="1" x14ac:dyDescent="0.25">
      <c r="A14" s="108"/>
      <c r="B14" s="118">
        <v>39</v>
      </c>
      <c r="C14" s="299" t="s">
        <v>1120</v>
      </c>
      <c r="D14" s="299"/>
      <c r="E14" s="40">
        <v>15</v>
      </c>
      <c r="F14" s="40"/>
      <c r="G14" s="40">
        <v>15</v>
      </c>
      <c r="H14" s="40"/>
      <c r="I14" s="40">
        <v>25</v>
      </c>
      <c r="J14" s="40"/>
      <c r="K14" s="40">
        <v>15</v>
      </c>
      <c r="L14" s="40"/>
      <c r="M14" s="40">
        <v>20</v>
      </c>
      <c r="N14" s="40"/>
      <c r="O14" s="44">
        <f t="shared" si="0"/>
        <v>90</v>
      </c>
      <c r="P14" s="116"/>
      <c r="Q14" s="108"/>
      <c r="R14" s="108"/>
      <c r="S14" s="108"/>
      <c r="T14" s="108"/>
      <c r="U14" s="108"/>
      <c r="V14" s="108"/>
      <c r="W14" s="308"/>
      <c r="X14" s="308"/>
      <c r="Y14" s="308"/>
      <c r="Z14" s="300"/>
      <c r="AA14" s="300"/>
      <c r="AB14" s="300"/>
      <c r="AC14" s="108"/>
    </row>
    <row r="15" spans="1:29" ht="30" customHeight="1" x14ac:dyDescent="0.25">
      <c r="A15" s="108"/>
      <c r="B15" s="118">
        <v>40</v>
      </c>
      <c r="C15" s="333" t="s">
        <v>851</v>
      </c>
      <c r="D15" s="333"/>
      <c r="E15" s="42">
        <v>15</v>
      </c>
      <c r="F15" s="42"/>
      <c r="G15" s="42">
        <v>15</v>
      </c>
      <c r="H15" s="42"/>
      <c r="I15" s="42">
        <v>25</v>
      </c>
      <c r="J15" s="42"/>
      <c r="K15" s="42">
        <v>15</v>
      </c>
      <c r="L15" s="42"/>
      <c r="M15" s="42">
        <v>20</v>
      </c>
      <c r="N15" s="42"/>
      <c r="O15" s="44">
        <f t="shared" si="0"/>
        <v>90</v>
      </c>
      <c r="P15" s="116"/>
      <c r="AC15" s="108"/>
    </row>
    <row r="16" spans="1:29" ht="30" customHeight="1" x14ac:dyDescent="0.25">
      <c r="A16" s="108"/>
      <c r="B16" s="124">
        <v>41</v>
      </c>
      <c r="C16" s="299" t="s">
        <v>1083</v>
      </c>
      <c r="D16" s="299"/>
      <c r="E16" s="40">
        <v>15</v>
      </c>
      <c r="F16" s="40"/>
      <c r="G16" s="40">
        <v>15</v>
      </c>
      <c r="H16" s="40"/>
      <c r="I16" s="40">
        <v>20</v>
      </c>
      <c r="J16" s="40"/>
      <c r="K16" s="40">
        <v>15</v>
      </c>
      <c r="L16" s="40"/>
      <c r="M16" s="40">
        <v>10</v>
      </c>
      <c r="N16" s="40"/>
      <c r="O16" s="44">
        <f t="shared" si="0"/>
        <v>75</v>
      </c>
      <c r="P16" s="116"/>
      <c r="AC16" s="108"/>
    </row>
    <row r="17" spans="1:36" ht="15" customHeight="1" x14ac:dyDescent="0.25">
      <c r="A17" s="108"/>
      <c r="B17" s="368">
        <v>6</v>
      </c>
      <c r="C17" s="443"/>
      <c r="D17" s="443"/>
      <c r="E17" s="127"/>
      <c r="F17" s="127"/>
      <c r="G17" s="127"/>
      <c r="H17" s="127"/>
      <c r="I17" s="127"/>
      <c r="J17" s="127"/>
      <c r="K17" s="127"/>
      <c r="L17" s="127"/>
      <c r="M17" s="127"/>
      <c r="N17" s="127"/>
      <c r="O17" s="116"/>
      <c r="P17" s="116"/>
      <c r="Q17" s="444"/>
      <c r="R17" s="444"/>
      <c r="S17" s="444"/>
      <c r="T17" s="444"/>
      <c r="U17" s="444"/>
      <c r="V17" s="444"/>
      <c r="W17" s="319" t="s">
        <v>915</v>
      </c>
      <c r="X17" s="319"/>
      <c r="Y17" s="319"/>
      <c r="Z17" s="319"/>
      <c r="AA17" s="319"/>
      <c r="AB17" s="319"/>
      <c r="AC17" s="108"/>
    </row>
    <row r="18" spans="1:36" ht="15" customHeight="1" x14ac:dyDescent="0.25">
      <c r="A18" s="108"/>
      <c r="B18" s="368"/>
      <c r="C18" s="443"/>
      <c r="D18" s="443"/>
      <c r="E18" s="127"/>
      <c r="F18" s="127"/>
      <c r="G18" s="127"/>
      <c r="H18" s="127"/>
      <c r="I18" s="127"/>
      <c r="J18" s="127"/>
      <c r="K18" s="127"/>
      <c r="L18" s="127"/>
      <c r="M18" s="127"/>
      <c r="N18" s="127"/>
      <c r="O18" s="116"/>
      <c r="P18" s="116"/>
      <c r="Q18" s="322" t="s">
        <v>63</v>
      </c>
      <c r="R18" s="323"/>
      <c r="S18" s="323"/>
      <c r="T18" s="323"/>
      <c r="U18" s="323"/>
      <c r="V18" s="324"/>
      <c r="W18" s="322" t="s">
        <v>917</v>
      </c>
      <c r="X18" s="323"/>
      <c r="Y18" s="324"/>
      <c r="Z18" s="325" t="s">
        <v>919</v>
      </c>
      <c r="AA18" s="326"/>
      <c r="AB18" s="327"/>
      <c r="AC18" s="121"/>
    </row>
    <row r="19" spans="1:36" ht="15" customHeight="1" x14ac:dyDescent="0.25">
      <c r="A19" s="108"/>
      <c r="B19" s="368"/>
      <c r="C19" s="443"/>
      <c r="D19" s="443"/>
      <c r="E19" s="127"/>
      <c r="F19" s="127"/>
      <c r="G19" s="127"/>
      <c r="H19" s="127"/>
      <c r="I19" s="127"/>
      <c r="J19" s="127"/>
      <c r="K19" s="127"/>
      <c r="L19" s="127"/>
      <c r="M19" s="127"/>
      <c r="N19" s="127"/>
      <c r="O19" s="116"/>
      <c r="P19" s="116"/>
      <c r="Q19" s="402" t="s">
        <v>66</v>
      </c>
      <c r="R19" s="403"/>
      <c r="S19" s="403"/>
      <c r="T19" s="403"/>
      <c r="U19" s="403"/>
      <c r="V19" s="404"/>
      <c r="W19" s="405">
        <v>2</v>
      </c>
      <c r="X19" s="406"/>
      <c r="Y19" s="407"/>
      <c r="Z19" s="408">
        <f>W19/7</f>
        <v>0.2857142857142857</v>
      </c>
      <c r="AA19" s="409"/>
      <c r="AB19" s="410"/>
      <c r="AC19" s="108"/>
    </row>
    <row r="20" spans="1:36" ht="15" customHeight="1" x14ac:dyDescent="0.25">
      <c r="A20" s="108"/>
      <c r="B20" s="107"/>
      <c r="C20" s="108"/>
      <c r="D20" s="108"/>
      <c r="E20" s="109"/>
      <c r="F20" s="109"/>
      <c r="G20" s="109"/>
      <c r="H20" s="109"/>
      <c r="I20" s="109"/>
      <c r="J20" s="109"/>
      <c r="K20" s="109"/>
      <c r="L20" s="109"/>
      <c r="M20" s="109"/>
      <c r="N20" s="109"/>
      <c r="O20" s="113"/>
      <c r="P20" s="113"/>
      <c r="Q20" s="396" t="s">
        <v>67</v>
      </c>
      <c r="R20" s="397"/>
      <c r="S20" s="397"/>
      <c r="T20" s="397"/>
      <c r="U20" s="397"/>
      <c r="V20" s="398"/>
      <c r="W20" s="417">
        <v>3</v>
      </c>
      <c r="X20" s="418"/>
      <c r="Y20" s="419"/>
      <c r="Z20" s="420">
        <f t="shared" ref="Z20:Z22" si="1">W20/7</f>
        <v>0.42857142857142855</v>
      </c>
      <c r="AA20" s="421"/>
      <c r="AB20" s="422"/>
      <c r="AC20" s="108"/>
    </row>
    <row r="21" spans="1:36" ht="15" customHeight="1" x14ac:dyDescent="0.25">
      <c r="A21" s="108"/>
      <c r="B21" s="107"/>
      <c r="C21" s="108"/>
      <c r="D21" s="108"/>
      <c r="E21" s="109"/>
      <c r="F21" s="109"/>
      <c r="G21" s="109"/>
      <c r="H21" s="109"/>
      <c r="I21" s="109"/>
      <c r="J21" s="109"/>
      <c r="K21" s="109"/>
      <c r="L21" s="109"/>
      <c r="M21" s="109"/>
      <c r="N21" s="109"/>
      <c r="O21" s="113"/>
      <c r="P21" s="113"/>
      <c r="Q21" s="440" t="s">
        <v>68</v>
      </c>
      <c r="R21" s="441"/>
      <c r="S21" s="441"/>
      <c r="T21" s="441"/>
      <c r="U21" s="441"/>
      <c r="V21" s="442"/>
      <c r="W21" s="437">
        <v>1</v>
      </c>
      <c r="X21" s="438"/>
      <c r="Y21" s="439"/>
      <c r="Z21" s="423">
        <f t="shared" si="1"/>
        <v>0.14285714285714285</v>
      </c>
      <c r="AA21" s="424"/>
      <c r="AB21" s="425"/>
      <c r="AC21" s="108"/>
    </row>
    <row r="22" spans="1:36" ht="15" customHeight="1" x14ac:dyDescent="0.25">
      <c r="A22" s="108"/>
      <c r="B22" s="107"/>
      <c r="C22" s="108"/>
      <c r="D22" s="108"/>
      <c r="E22" s="109"/>
      <c r="F22" s="109"/>
      <c r="G22" s="109"/>
      <c r="H22" s="109"/>
      <c r="I22" s="109"/>
      <c r="J22" s="109"/>
      <c r="K22" s="109"/>
      <c r="L22" s="109"/>
      <c r="M22" s="109"/>
      <c r="N22" s="109"/>
      <c r="O22" s="108"/>
      <c r="P22" s="108"/>
      <c r="Q22" s="434" t="s">
        <v>69</v>
      </c>
      <c r="R22" s="435"/>
      <c r="S22" s="435"/>
      <c r="T22" s="435"/>
      <c r="U22" s="435"/>
      <c r="V22" s="436"/>
      <c r="W22" s="431">
        <v>1</v>
      </c>
      <c r="X22" s="432"/>
      <c r="Y22" s="433"/>
      <c r="Z22" s="414">
        <f t="shared" si="1"/>
        <v>0.14285714285714285</v>
      </c>
      <c r="AA22" s="415"/>
      <c r="AB22" s="416"/>
    </row>
    <row r="23" spans="1:36" ht="15" customHeight="1" x14ac:dyDescent="0.25">
      <c r="A23" s="108"/>
      <c r="B23" s="107"/>
      <c r="C23" s="108"/>
      <c r="D23" s="108"/>
      <c r="E23" s="109"/>
      <c r="F23" s="109"/>
      <c r="G23" s="109"/>
      <c r="H23" s="109"/>
      <c r="I23" s="109"/>
      <c r="J23" s="109"/>
      <c r="K23" s="109"/>
      <c r="L23" s="109"/>
      <c r="M23" s="109"/>
      <c r="N23" s="109"/>
      <c r="O23"/>
      <c r="P23"/>
      <c r="Q23" s="342" t="s">
        <v>70</v>
      </c>
      <c r="R23" s="342"/>
      <c r="S23" s="342"/>
      <c r="T23" s="342"/>
      <c r="U23" s="342"/>
      <c r="V23" s="342"/>
      <c r="W23" s="344">
        <f>SUM(W19:Y22)</f>
        <v>7</v>
      </c>
      <c r="X23" s="344"/>
      <c r="Y23" s="344"/>
      <c r="Z23" s="347">
        <f>SUM(Z19:AB22)</f>
        <v>0.99999999999999978</v>
      </c>
      <c r="AA23" s="344"/>
      <c r="AB23" s="344"/>
    </row>
    <row r="24" spans="1:36" ht="15" customHeight="1" x14ac:dyDescent="0.25">
      <c r="A24" s="108"/>
      <c r="B24" s="107"/>
      <c r="C24" s="108"/>
      <c r="D24" s="108"/>
      <c r="E24" s="109"/>
      <c r="F24" s="109"/>
      <c r="G24" s="109"/>
      <c r="H24" s="109"/>
      <c r="I24" s="109"/>
      <c r="J24" s="109"/>
      <c r="K24" s="109"/>
      <c r="L24" s="109"/>
      <c r="M24" s="109"/>
      <c r="N24" s="109"/>
      <c r="O24"/>
      <c r="P24"/>
      <c r="Q24" s="108"/>
    </row>
    <row r="25" spans="1:36" ht="15" customHeight="1" x14ac:dyDescent="0.25">
      <c r="A25" s="108"/>
      <c r="B25" s="107"/>
      <c r="C25" s="108"/>
      <c r="D25" s="108"/>
      <c r="E25" s="109"/>
      <c r="F25" s="109"/>
      <c r="G25" s="109"/>
      <c r="H25" s="109"/>
      <c r="I25" s="109"/>
      <c r="J25" s="109"/>
      <c r="K25" s="109"/>
      <c r="L25" s="109"/>
      <c r="M25" s="109"/>
      <c r="N25" s="109"/>
      <c r="O25"/>
      <c r="P25"/>
      <c r="Q25" s="321"/>
      <c r="R25" s="321"/>
      <c r="S25" s="321"/>
      <c r="T25" s="321"/>
      <c r="U25" s="321"/>
      <c r="V25" s="321"/>
      <c r="W25" s="319" t="s">
        <v>916</v>
      </c>
      <c r="X25" s="319"/>
      <c r="Y25" s="319"/>
      <c r="Z25" s="319"/>
      <c r="AA25" s="319"/>
      <c r="AB25" s="319"/>
    </row>
    <row r="26" spans="1:36" ht="15" customHeight="1" x14ac:dyDescent="0.25">
      <c r="A26" s="108"/>
      <c r="B26" s="107"/>
      <c r="C26" s="108"/>
      <c r="D26" s="108"/>
      <c r="E26" s="109"/>
      <c r="F26" s="109"/>
      <c r="G26" s="109"/>
      <c r="H26" s="109"/>
      <c r="I26" s="109"/>
      <c r="J26" s="109"/>
      <c r="K26" s="109"/>
      <c r="L26" s="109"/>
      <c r="M26" s="109"/>
      <c r="N26" s="109"/>
      <c r="O26"/>
      <c r="P26"/>
      <c r="Q26" s="328" t="s">
        <v>63</v>
      </c>
      <c r="R26" s="328"/>
      <c r="S26" s="328"/>
      <c r="T26" s="328"/>
      <c r="U26" s="328"/>
      <c r="V26" s="328"/>
      <c r="W26" s="328" t="s">
        <v>917</v>
      </c>
      <c r="X26" s="328"/>
      <c r="Y26" s="328"/>
      <c r="Z26" s="356" t="s">
        <v>918</v>
      </c>
      <c r="AA26" s="356"/>
      <c r="AB26" s="356"/>
    </row>
    <row r="27" spans="1:36" ht="15" customHeight="1" x14ac:dyDescent="0.25">
      <c r="A27" s="108"/>
      <c r="B27" s="107"/>
      <c r="C27" s="108"/>
      <c r="D27" s="108"/>
      <c r="E27" s="109"/>
      <c r="F27" s="109"/>
      <c r="G27" s="109"/>
      <c r="H27" s="109"/>
      <c r="I27" s="109"/>
      <c r="J27" s="109"/>
      <c r="K27" s="109"/>
      <c r="L27" s="109"/>
      <c r="M27" s="109"/>
      <c r="N27" s="109"/>
      <c r="O27"/>
      <c r="P27"/>
      <c r="Q27" s="345" t="s">
        <v>66</v>
      </c>
      <c r="R27" s="345"/>
      <c r="S27" s="345"/>
      <c r="T27" s="345"/>
      <c r="U27" s="345"/>
      <c r="V27" s="345"/>
      <c r="W27" s="320">
        <v>2</v>
      </c>
      <c r="X27" s="320"/>
      <c r="Y27" s="320"/>
      <c r="Z27" s="338">
        <f>W27/7</f>
        <v>0.2857142857142857</v>
      </c>
      <c r="AA27" s="338"/>
      <c r="AB27" s="338"/>
    </row>
    <row r="28" spans="1:36" ht="15" customHeight="1" x14ac:dyDescent="0.25">
      <c r="A28" s="108"/>
      <c r="B28" s="107"/>
      <c r="C28" s="108"/>
      <c r="D28" s="108"/>
      <c r="E28" s="109"/>
      <c r="F28" s="109"/>
      <c r="G28" s="109"/>
      <c r="H28" s="109"/>
      <c r="I28" s="109"/>
      <c r="J28" s="109"/>
      <c r="K28" s="109"/>
      <c r="L28" s="109"/>
      <c r="M28" s="109"/>
      <c r="N28" s="109"/>
      <c r="O28"/>
      <c r="P28"/>
      <c r="Q28" s="346" t="s">
        <v>67</v>
      </c>
      <c r="R28" s="346"/>
      <c r="S28" s="346"/>
      <c r="T28" s="346"/>
      <c r="U28" s="346"/>
      <c r="V28" s="346"/>
      <c r="W28" s="336">
        <v>3</v>
      </c>
      <c r="X28" s="336"/>
      <c r="Y28" s="336"/>
      <c r="Z28" s="339">
        <f t="shared" ref="Z28:Z30" si="2">W28/7</f>
        <v>0.42857142857142855</v>
      </c>
      <c r="AA28" s="339"/>
      <c r="AB28" s="339"/>
    </row>
    <row r="29" spans="1:36" ht="15" customHeight="1" x14ac:dyDescent="0.25">
      <c r="A29" s="108"/>
      <c r="B29" s="107"/>
      <c r="C29" s="108"/>
      <c r="D29" s="108"/>
      <c r="E29" s="109"/>
      <c r="F29" s="109"/>
      <c r="G29" s="109"/>
      <c r="H29" s="109"/>
      <c r="I29" s="109"/>
      <c r="J29" s="109"/>
      <c r="K29" s="109"/>
      <c r="L29" s="109"/>
      <c r="M29" s="109"/>
      <c r="N29" s="109"/>
      <c r="O29"/>
      <c r="P29"/>
      <c r="Q29" s="341" t="s">
        <v>68</v>
      </c>
      <c r="R29" s="341"/>
      <c r="S29" s="341"/>
      <c r="T29" s="341"/>
      <c r="U29" s="341"/>
      <c r="V29" s="341"/>
      <c r="W29" s="337">
        <v>2</v>
      </c>
      <c r="X29" s="337"/>
      <c r="Y29" s="337"/>
      <c r="Z29" s="378">
        <f t="shared" si="2"/>
        <v>0.2857142857142857</v>
      </c>
      <c r="AA29" s="378"/>
      <c r="AB29" s="378"/>
    </row>
    <row r="30" spans="1:36" ht="15" customHeight="1" x14ac:dyDescent="0.25">
      <c r="A30" s="108"/>
      <c r="B30" s="107"/>
      <c r="C30" s="108"/>
      <c r="D30" s="108"/>
      <c r="E30" s="109"/>
      <c r="F30" s="109"/>
      <c r="G30" s="109"/>
      <c r="H30" s="109"/>
      <c r="I30" s="109"/>
      <c r="J30" s="109"/>
      <c r="K30" s="109"/>
      <c r="L30" s="109"/>
      <c r="M30" s="109"/>
      <c r="N30" s="109"/>
      <c r="O30"/>
      <c r="P30"/>
      <c r="Q30" s="349" t="s">
        <v>69</v>
      </c>
      <c r="R30" s="349"/>
      <c r="S30" s="349"/>
      <c r="T30" s="349"/>
      <c r="U30" s="349"/>
      <c r="V30" s="349"/>
      <c r="W30" s="343">
        <v>0</v>
      </c>
      <c r="X30" s="343"/>
      <c r="Y30" s="343"/>
      <c r="Z30" s="375">
        <f t="shared" si="2"/>
        <v>0</v>
      </c>
      <c r="AA30" s="375"/>
      <c r="AB30" s="375"/>
    </row>
    <row r="31" spans="1:36" ht="15" customHeight="1" x14ac:dyDescent="0.25">
      <c r="A31" s="108"/>
      <c r="B31" s="107"/>
      <c r="C31" s="108"/>
      <c r="D31" s="108"/>
      <c r="E31" s="109"/>
      <c r="F31" s="109"/>
      <c r="G31" s="109"/>
      <c r="H31" s="109"/>
      <c r="I31" s="109"/>
      <c r="J31" s="109"/>
      <c r="K31" s="109"/>
      <c r="L31" s="109"/>
      <c r="M31" s="109"/>
      <c r="N31" s="109"/>
      <c r="O31" s="113"/>
      <c r="P31" s="113"/>
      <c r="Q31" s="342" t="s">
        <v>70</v>
      </c>
      <c r="R31" s="342"/>
      <c r="S31" s="342"/>
      <c r="T31" s="342"/>
      <c r="U31" s="342"/>
      <c r="V31" s="342"/>
      <c r="W31" s="344">
        <f>SUM(W27:W30)</f>
        <v>7</v>
      </c>
      <c r="X31" s="344"/>
      <c r="Y31" s="344"/>
      <c r="Z31" s="347">
        <f>SUM(Z27:Z30)</f>
        <v>0.99999999999999989</v>
      </c>
      <c r="AA31" s="344"/>
      <c r="AB31" s="344"/>
    </row>
    <row r="32" spans="1:36" ht="15" customHeight="1" x14ac:dyDescent="0.25">
      <c r="A32" s="108"/>
      <c r="B32" s="107"/>
      <c r="C32" s="108"/>
      <c r="D32" s="108"/>
      <c r="E32" s="109"/>
      <c r="F32" s="109"/>
      <c r="G32" s="109"/>
      <c r="H32" s="109"/>
      <c r="I32" s="109"/>
      <c r="J32" s="109"/>
      <c r="K32" s="109"/>
      <c r="L32" s="109"/>
      <c r="M32" s="109"/>
      <c r="N32" s="109"/>
      <c r="O32" s="113"/>
      <c r="P32" s="113"/>
      <c r="AC32" s="108"/>
      <c r="AD32" s="108"/>
      <c r="AE32" s="108"/>
      <c r="AF32" s="108"/>
      <c r="AG32" s="108"/>
      <c r="AH32" s="108"/>
      <c r="AI32" s="108"/>
      <c r="AJ32" s="108"/>
    </row>
    <row r="33" spans="1:36" ht="15" customHeight="1" x14ac:dyDescent="0.25">
      <c r="A33" s="108"/>
      <c r="B33" s="107"/>
      <c r="C33" s="108"/>
      <c r="D33" s="108"/>
      <c r="E33" s="109"/>
      <c r="F33" s="109"/>
      <c r="G33" s="109"/>
      <c r="H33" s="109"/>
      <c r="I33" s="109"/>
      <c r="J33" s="109"/>
      <c r="K33" s="109"/>
      <c r="L33" s="109"/>
      <c r="M33" s="109"/>
      <c r="N33" s="109"/>
      <c r="O33" s="113"/>
      <c r="P33" s="113"/>
      <c r="AC33" s="108"/>
      <c r="AD33" s="108"/>
      <c r="AE33" s="108"/>
      <c r="AF33" s="108"/>
      <c r="AG33" s="108"/>
      <c r="AH33" s="108"/>
      <c r="AI33" s="108"/>
      <c r="AJ33" s="108"/>
    </row>
    <row r="34" spans="1:36" ht="30" customHeight="1" x14ac:dyDescent="0.25">
      <c r="A34" s="108"/>
      <c r="B34" s="107"/>
      <c r="C34" s="108"/>
      <c r="D34" s="108"/>
      <c r="E34" s="109"/>
      <c r="F34" s="109"/>
      <c r="G34" s="109"/>
      <c r="H34" s="109"/>
      <c r="I34" s="109"/>
      <c r="J34" s="109"/>
      <c r="K34" s="109"/>
      <c r="L34" s="109"/>
      <c r="M34" s="109"/>
      <c r="N34" s="109"/>
      <c r="O34" s="113"/>
      <c r="P34" s="113"/>
      <c r="AC34" s="108"/>
      <c r="AD34" s="108"/>
      <c r="AE34" s="108"/>
      <c r="AF34" s="108"/>
      <c r="AG34" s="108"/>
      <c r="AH34" s="108"/>
      <c r="AI34" s="108"/>
      <c r="AJ34" s="108"/>
    </row>
    <row r="35" spans="1:36" x14ac:dyDescent="0.25">
      <c r="A35" s="108"/>
      <c r="B35" s="107"/>
      <c r="C35" s="108"/>
      <c r="D35" s="108"/>
      <c r="E35" s="109"/>
      <c r="F35" s="109"/>
      <c r="G35" s="109"/>
      <c r="H35" s="109"/>
      <c r="I35" s="109"/>
      <c r="J35" s="109"/>
      <c r="K35" s="109"/>
      <c r="L35" s="109"/>
      <c r="M35" s="109"/>
      <c r="N35" s="109"/>
      <c r="O35" s="113"/>
      <c r="P35" s="113"/>
      <c r="AC35" s="108"/>
      <c r="AD35" s="108"/>
      <c r="AE35" s="108"/>
      <c r="AF35" s="108"/>
      <c r="AG35" s="108"/>
      <c r="AH35" s="108"/>
      <c r="AI35" s="108"/>
      <c r="AJ35" s="108"/>
    </row>
    <row r="36" spans="1:36" x14ac:dyDescent="0.25">
      <c r="A36" s="108"/>
      <c r="B36" s="107"/>
      <c r="C36" s="108"/>
      <c r="D36" s="108"/>
      <c r="E36" s="109"/>
      <c r="F36" s="109"/>
      <c r="G36" s="109"/>
      <c r="H36" s="109"/>
      <c r="I36" s="109"/>
      <c r="J36" s="109"/>
      <c r="K36" s="109"/>
      <c r="L36" s="109"/>
      <c r="M36" s="109"/>
      <c r="N36" s="109"/>
      <c r="O36" s="113"/>
      <c r="P36" s="113"/>
      <c r="AC36" s="108"/>
      <c r="AD36" s="108"/>
      <c r="AE36" s="108"/>
      <c r="AF36" s="108"/>
      <c r="AG36" s="108"/>
      <c r="AH36" s="108"/>
      <c r="AI36" s="108"/>
      <c r="AJ36" s="108"/>
    </row>
    <row r="37" spans="1:36" x14ac:dyDescent="0.25">
      <c r="A37" s="108"/>
      <c r="B37" s="107"/>
      <c r="C37" s="108"/>
      <c r="D37" s="108"/>
      <c r="E37" s="109"/>
      <c r="F37" s="109"/>
      <c r="G37" s="109"/>
      <c r="H37" s="109"/>
      <c r="I37" s="109"/>
      <c r="J37" s="109"/>
      <c r="K37" s="109"/>
      <c r="L37" s="109"/>
      <c r="M37" s="109"/>
      <c r="N37" s="109"/>
      <c r="O37" s="113"/>
      <c r="P37" s="113"/>
      <c r="AC37" s="108"/>
      <c r="AD37" s="108"/>
      <c r="AE37" s="108"/>
      <c r="AF37" s="108"/>
      <c r="AG37" s="108"/>
      <c r="AH37" s="108"/>
      <c r="AI37" s="108"/>
      <c r="AJ37" s="108"/>
    </row>
    <row r="38" spans="1:36" x14ac:dyDescent="0.25">
      <c r="A38" s="108"/>
      <c r="B38" s="107"/>
      <c r="C38" s="108"/>
      <c r="D38" s="108"/>
      <c r="E38" s="109"/>
      <c r="F38" s="109"/>
      <c r="G38" s="109"/>
      <c r="H38" s="109"/>
      <c r="I38" s="109"/>
      <c r="J38" s="109"/>
      <c r="K38" s="109"/>
      <c r="L38" s="109"/>
      <c r="M38" s="109"/>
      <c r="N38" s="109"/>
      <c r="O38" s="113"/>
      <c r="P38" s="113"/>
      <c r="AC38" s="108"/>
      <c r="AD38" s="108"/>
      <c r="AE38" s="108"/>
      <c r="AF38" s="108"/>
      <c r="AG38" s="108"/>
      <c r="AH38" s="108"/>
      <c r="AI38" s="108"/>
      <c r="AJ38" s="108"/>
    </row>
    <row r="39" spans="1:36" x14ac:dyDescent="0.25">
      <c r="A39" s="108"/>
      <c r="B39" s="107"/>
      <c r="C39" s="108"/>
      <c r="D39" s="108"/>
      <c r="E39" s="109"/>
      <c r="F39" s="109"/>
      <c r="G39" s="109"/>
      <c r="H39" s="109"/>
      <c r="I39" s="109"/>
      <c r="J39" s="109"/>
      <c r="K39" s="109"/>
      <c r="L39" s="109"/>
      <c r="M39" s="109"/>
      <c r="N39" s="109"/>
      <c r="O39" s="113"/>
      <c r="P39" s="113"/>
      <c r="AC39" s="108"/>
      <c r="AD39" s="108"/>
      <c r="AE39" s="108"/>
      <c r="AF39" s="108"/>
      <c r="AG39" s="108"/>
      <c r="AH39" s="108"/>
      <c r="AI39" s="108"/>
      <c r="AJ39" s="108"/>
    </row>
    <row r="40" spans="1:36" x14ac:dyDescent="0.25">
      <c r="A40" s="108"/>
      <c r="B40" s="107"/>
      <c r="C40" s="108"/>
      <c r="D40" s="108"/>
      <c r="E40" s="109"/>
      <c r="F40" s="109"/>
      <c r="G40" s="109"/>
      <c r="H40" s="109"/>
      <c r="I40" s="109"/>
      <c r="J40" s="109"/>
      <c r="K40" s="109"/>
      <c r="L40" s="109"/>
      <c r="M40" s="109"/>
      <c r="N40" s="109"/>
      <c r="O40" s="113"/>
      <c r="P40" s="113"/>
      <c r="AC40" s="108"/>
      <c r="AD40" s="108"/>
      <c r="AE40" s="108"/>
      <c r="AF40" s="108"/>
      <c r="AG40" s="108"/>
      <c r="AH40" s="108"/>
      <c r="AI40" s="108"/>
      <c r="AJ40" s="108"/>
    </row>
    <row r="41" spans="1:36" x14ac:dyDescent="0.25">
      <c r="A41" s="108"/>
      <c r="B41" s="107"/>
      <c r="C41" s="108"/>
      <c r="D41" s="108"/>
      <c r="E41" s="109"/>
      <c r="F41" s="109"/>
      <c r="G41" s="109"/>
      <c r="H41" s="109"/>
      <c r="I41" s="109"/>
      <c r="J41" s="109"/>
      <c r="K41" s="109"/>
      <c r="L41" s="109"/>
      <c r="M41" s="109"/>
      <c r="N41" s="109"/>
      <c r="O41" s="113"/>
      <c r="P41" s="113"/>
      <c r="AC41" s="108"/>
      <c r="AD41" s="108"/>
      <c r="AE41" s="108"/>
      <c r="AF41" s="108"/>
      <c r="AG41" s="108"/>
      <c r="AH41" s="108"/>
      <c r="AI41" s="108"/>
      <c r="AJ41" s="108"/>
    </row>
    <row r="42" spans="1:36" x14ac:dyDescent="0.25">
      <c r="A42" s="108"/>
      <c r="B42" s="107"/>
      <c r="C42" s="108"/>
      <c r="D42" s="108"/>
      <c r="E42" s="109"/>
      <c r="F42" s="109"/>
      <c r="G42" s="109"/>
      <c r="H42" s="109"/>
      <c r="I42" s="109"/>
      <c r="J42" s="109"/>
      <c r="K42" s="109"/>
      <c r="L42" s="109"/>
      <c r="M42" s="109"/>
      <c r="N42" s="109"/>
      <c r="O42" s="113"/>
      <c r="P42" s="113"/>
      <c r="AC42" s="108"/>
      <c r="AD42" s="108"/>
      <c r="AE42" s="108"/>
      <c r="AF42" s="108"/>
      <c r="AG42" s="108"/>
      <c r="AH42" s="108"/>
      <c r="AI42" s="108"/>
      <c r="AJ42" s="108"/>
    </row>
    <row r="43" spans="1:36" x14ac:dyDescent="0.25">
      <c r="A43" s="108"/>
      <c r="B43" s="107"/>
      <c r="C43" s="108"/>
      <c r="D43" s="108"/>
      <c r="E43" s="109"/>
      <c r="F43" s="109"/>
      <c r="G43" s="109"/>
      <c r="H43" s="109"/>
      <c r="I43" s="109"/>
      <c r="J43" s="109"/>
      <c r="K43" s="109"/>
      <c r="L43" s="109"/>
      <c r="M43" s="109"/>
      <c r="N43" s="109"/>
      <c r="O43" s="113"/>
      <c r="P43" s="113"/>
      <c r="AC43" s="108"/>
      <c r="AD43" s="108"/>
      <c r="AE43" s="108"/>
      <c r="AF43" s="108"/>
      <c r="AG43" s="108"/>
      <c r="AH43" s="108"/>
      <c r="AI43" s="108"/>
      <c r="AJ43" s="108"/>
    </row>
    <row r="44" spans="1:36" x14ac:dyDescent="0.25">
      <c r="A44" s="108"/>
      <c r="B44" s="107"/>
      <c r="C44" s="108"/>
      <c r="D44" s="108"/>
      <c r="E44" s="109"/>
      <c r="F44" s="109"/>
      <c r="G44" s="109"/>
      <c r="H44" s="109"/>
      <c r="I44" s="109"/>
      <c r="J44" s="109"/>
      <c r="K44" s="109"/>
      <c r="L44" s="109"/>
      <c r="M44" s="109"/>
      <c r="N44" s="109"/>
      <c r="O44" s="113"/>
      <c r="P44" s="113"/>
      <c r="AC44" s="108"/>
      <c r="AD44" s="108"/>
      <c r="AE44" s="108"/>
      <c r="AF44" s="108"/>
      <c r="AG44" s="108"/>
      <c r="AH44" s="108"/>
      <c r="AI44" s="108"/>
      <c r="AJ44" s="108"/>
    </row>
    <row r="45" spans="1:36" x14ac:dyDescent="0.25">
      <c r="A45" s="108"/>
      <c r="B45" s="107"/>
      <c r="C45" s="108"/>
      <c r="D45" s="108"/>
      <c r="E45" s="109"/>
      <c r="F45" s="109"/>
      <c r="G45" s="109"/>
      <c r="H45" s="109"/>
      <c r="I45" s="109"/>
      <c r="J45" s="109"/>
      <c r="K45" s="109"/>
      <c r="L45" s="109"/>
      <c r="M45" s="109"/>
      <c r="N45" s="109"/>
      <c r="O45" s="113"/>
      <c r="P45" s="113"/>
      <c r="AC45" s="108"/>
      <c r="AD45" s="108"/>
      <c r="AE45" s="108"/>
      <c r="AF45" s="108"/>
      <c r="AG45" s="108"/>
      <c r="AH45" s="108"/>
      <c r="AI45" s="108"/>
      <c r="AJ45" s="108"/>
    </row>
    <row r="46" spans="1:36" x14ac:dyDescent="0.25">
      <c r="A46" s="108"/>
      <c r="B46" s="107"/>
      <c r="C46" s="108"/>
      <c r="D46" s="108"/>
      <c r="E46" s="109"/>
      <c r="F46" s="109"/>
      <c r="G46" s="109"/>
      <c r="H46" s="109"/>
      <c r="I46" s="109"/>
      <c r="J46" s="109"/>
      <c r="K46" s="109"/>
      <c r="L46" s="109"/>
      <c r="M46" s="109"/>
      <c r="N46" s="109"/>
      <c r="O46" s="113"/>
      <c r="P46" s="113"/>
      <c r="AC46" s="108"/>
      <c r="AD46" s="108"/>
      <c r="AE46" s="108"/>
      <c r="AF46" s="108"/>
      <c r="AG46" s="108"/>
      <c r="AH46" s="108"/>
      <c r="AI46" s="108"/>
      <c r="AJ46" s="108"/>
    </row>
    <row r="47" spans="1:36" x14ac:dyDescent="0.25">
      <c r="A47" s="108"/>
      <c r="B47" s="107"/>
      <c r="C47" s="108"/>
      <c r="D47" s="108"/>
      <c r="E47" s="109"/>
      <c r="F47" s="109"/>
      <c r="G47" s="109"/>
      <c r="H47" s="109"/>
      <c r="I47" s="109"/>
      <c r="J47" s="109"/>
      <c r="K47" s="109"/>
      <c r="L47" s="109"/>
      <c r="M47" s="109"/>
      <c r="N47" s="109"/>
      <c r="O47" s="113"/>
      <c r="P47" s="113"/>
      <c r="AC47" s="108"/>
      <c r="AD47" s="108"/>
      <c r="AE47" s="108"/>
      <c r="AF47" s="108"/>
      <c r="AG47" s="108"/>
      <c r="AH47" s="108"/>
      <c r="AI47" s="108"/>
      <c r="AJ47" s="108"/>
    </row>
    <row r="48" spans="1:36" x14ac:dyDescent="0.25">
      <c r="A48" s="108"/>
      <c r="B48" s="107"/>
      <c r="C48" s="108"/>
      <c r="D48" s="108"/>
      <c r="E48" s="109"/>
      <c r="F48" s="109"/>
      <c r="G48" s="109"/>
      <c r="H48" s="109"/>
      <c r="I48" s="109"/>
      <c r="J48" s="109"/>
      <c r="K48" s="109"/>
      <c r="L48" s="109"/>
      <c r="M48" s="109"/>
      <c r="N48" s="109"/>
      <c r="O48" s="113"/>
      <c r="P48" s="113"/>
      <c r="AC48" s="108"/>
      <c r="AD48" s="108"/>
      <c r="AE48" s="108"/>
      <c r="AF48" s="108"/>
      <c r="AG48" s="108"/>
      <c r="AH48" s="108"/>
      <c r="AI48" s="108"/>
      <c r="AJ48" s="108"/>
    </row>
    <row r="49" spans="1:36"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c r="AD49" s="108"/>
      <c r="AE49" s="108"/>
      <c r="AF49" s="108"/>
      <c r="AG49" s="108"/>
      <c r="AH49" s="108"/>
      <c r="AI49" s="108"/>
      <c r="AJ49" s="108"/>
    </row>
    <row r="50" spans="1:36"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c r="AD50" s="108"/>
      <c r="AE50" s="108"/>
      <c r="AF50" s="108"/>
      <c r="AG50" s="108"/>
      <c r="AH50" s="108"/>
      <c r="AI50" s="108"/>
      <c r="AJ50" s="108"/>
    </row>
    <row r="51" spans="1:36"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c r="AD51" s="108"/>
      <c r="AE51" s="108"/>
      <c r="AF51" s="108"/>
      <c r="AG51" s="108"/>
      <c r="AH51" s="108"/>
      <c r="AI51" s="108"/>
      <c r="AJ51" s="108"/>
    </row>
    <row r="52" spans="1:36"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c r="AD52" s="108"/>
      <c r="AE52" s="108"/>
      <c r="AF52" s="108"/>
      <c r="AG52" s="108"/>
      <c r="AH52" s="108"/>
      <c r="AI52" s="108"/>
      <c r="AJ52" s="108"/>
    </row>
    <row r="53" spans="1:36"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c r="AD53" s="108"/>
      <c r="AE53" s="108"/>
      <c r="AF53" s="108"/>
      <c r="AG53" s="108"/>
      <c r="AH53" s="108"/>
      <c r="AI53" s="108"/>
      <c r="AJ53" s="108"/>
    </row>
    <row r="54" spans="1:36"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c r="AD54" s="108"/>
      <c r="AE54" s="108"/>
      <c r="AF54" s="108"/>
      <c r="AG54" s="108"/>
      <c r="AH54" s="108"/>
      <c r="AI54" s="108"/>
      <c r="AJ54" s="108"/>
    </row>
    <row r="55" spans="1:36"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c r="AE55" s="108"/>
      <c r="AF55" s="108"/>
      <c r="AG55" s="108"/>
      <c r="AH55" s="108"/>
      <c r="AI55" s="108"/>
      <c r="AJ55" s="108"/>
    </row>
    <row r="56" spans="1:36"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c r="AE56" s="108"/>
      <c r="AF56" s="108"/>
      <c r="AG56" s="108"/>
      <c r="AH56" s="108"/>
      <c r="AI56" s="108"/>
      <c r="AJ56" s="108"/>
    </row>
    <row r="57" spans="1:36"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c r="AE57" s="108"/>
      <c r="AF57" s="108"/>
      <c r="AG57" s="108"/>
      <c r="AH57" s="108"/>
      <c r="AI57" s="108"/>
      <c r="AJ57" s="108"/>
    </row>
    <row r="58" spans="1:36"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c r="AE58" s="108"/>
      <c r="AF58" s="108"/>
      <c r="AG58" s="108"/>
      <c r="AH58" s="108"/>
      <c r="AI58" s="108"/>
      <c r="AJ58" s="108"/>
    </row>
    <row r="59" spans="1:36"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c r="AE59" s="108"/>
      <c r="AF59" s="108"/>
      <c r="AG59" s="108"/>
      <c r="AH59" s="108"/>
      <c r="AI59" s="108"/>
      <c r="AJ59" s="108"/>
    </row>
    <row r="60" spans="1:36"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c r="AE60" s="108"/>
      <c r="AF60" s="108"/>
      <c r="AG60" s="108"/>
      <c r="AH60" s="108"/>
      <c r="AI60" s="108"/>
      <c r="AJ60" s="108"/>
    </row>
    <row r="61" spans="1:36"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c r="AE61" s="108"/>
      <c r="AF61" s="108"/>
      <c r="AG61" s="108"/>
      <c r="AH61" s="108"/>
      <c r="AI61" s="108"/>
      <c r="AJ61" s="108"/>
    </row>
    <row r="62" spans="1:36"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c r="AE62" s="108"/>
      <c r="AF62" s="108"/>
      <c r="AG62" s="108"/>
      <c r="AH62" s="108"/>
      <c r="AI62" s="108"/>
      <c r="AJ62" s="108"/>
    </row>
    <row r="63" spans="1:36"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c r="AE63" s="108"/>
      <c r="AF63" s="108"/>
      <c r="AG63" s="108"/>
      <c r="AH63" s="108"/>
      <c r="AI63" s="108"/>
      <c r="AJ63" s="108"/>
    </row>
    <row r="64" spans="1:36"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c r="AE64" s="108"/>
      <c r="AF64" s="108"/>
      <c r="AG64" s="108"/>
      <c r="AH64" s="108"/>
      <c r="AI64" s="108"/>
      <c r="AJ64" s="108"/>
    </row>
    <row r="65" spans="1:36"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c r="AE65" s="108"/>
      <c r="AF65" s="108"/>
      <c r="AG65" s="108"/>
      <c r="AH65" s="108"/>
      <c r="AI65" s="108"/>
      <c r="AJ65" s="108"/>
    </row>
    <row r="66" spans="1:36"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c r="AE66" s="108"/>
      <c r="AF66" s="108"/>
      <c r="AG66" s="108"/>
      <c r="AH66" s="108"/>
      <c r="AI66" s="108"/>
      <c r="AJ66" s="108"/>
    </row>
    <row r="67" spans="1:36"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c r="AD67" s="108"/>
      <c r="AE67" s="108"/>
      <c r="AF67" s="108"/>
      <c r="AG67" s="108"/>
      <c r="AH67" s="108"/>
      <c r="AI67" s="108"/>
      <c r="AJ67" s="108"/>
    </row>
    <row r="68" spans="1:36"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c r="AD68" s="108"/>
      <c r="AE68" s="108"/>
      <c r="AF68" s="108"/>
      <c r="AG68" s="108"/>
      <c r="AH68" s="108"/>
      <c r="AI68" s="108"/>
      <c r="AJ68" s="108"/>
    </row>
    <row r="69" spans="1:36"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c r="AD69" s="108"/>
      <c r="AE69" s="108"/>
      <c r="AF69" s="108"/>
      <c r="AG69" s="108"/>
      <c r="AH69" s="108"/>
      <c r="AI69" s="108"/>
      <c r="AJ69" s="108"/>
    </row>
    <row r="70" spans="1:36"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c r="AD70" s="108"/>
      <c r="AE70" s="108"/>
      <c r="AF70" s="108"/>
      <c r="AG70" s="108"/>
      <c r="AH70" s="108"/>
      <c r="AI70" s="108"/>
      <c r="AJ70" s="108"/>
    </row>
    <row r="71" spans="1:36"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c r="AD71" s="108"/>
      <c r="AE71" s="108"/>
      <c r="AF71" s="108"/>
      <c r="AG71" s="108"/>
      <c r="AH71" s="108"/>
      <c r="AI71" s="108"/>
      <c r="AJ71" s="108"/>
    </row>
    <row r="72" spans="1:36"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c r="AD72" s="108"/>
      <c r="AE72" s="108"/>
      <c r="AF72" s="108"/>
      <c r="AG72" s="108"/>
      <c r="AH72" s="108"/>
      <c r="AI72" s="108"/>
      <c r="AJ72" s="108"/>
    </row>
    <row r="73" spans="1:36"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c r="AD73" s="108"/>
      <c r="AE73" s="108"/>
      <c r="AF73" s="108"/>
      <c r="AG73" s="108"/>
      <c r="AH73" s="108"/>
      <c r="AI73" s="108"/>
      <c r="AJ73" s="108"/>
    </row>
    <row r="74" spans="1:36"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c r="AD74" s="108"/>
      <c r="AE74" s="108"/>
      <c r="AF74" s="108"/>
      <c r="AG74" s="108"/>
      <c r="AH74" s="108"/>
      <c r="AI74" s="108"/>
      <c r="AJ74" s="108"/>
    </row>
    <row r="75" spans="1:36"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c r="AD75" s="108"/>
      <c r="AE75" s="108"/>
      <c r="AF75" s="108"/>
      <c r="AG75" s="108"/>
      <c r="AH75" s="108"/>
      <c r="AI75" s="108"/>
      <c r="AJ75" s="108"/>
    </row>
    <row r="76" spans="1:36" x14ac:dyDescent="0.25">
      <c r="A76" s="108"/>
      <c r="B76" s="107"/>
      <c r="C76" s="108"/>
      <c r="D76" s="108"/>
      <c r="E76" s="109"/>
      <c r="F76" s="109"/>
      <c r="G76" s="109"/>
      <c r="H76" s="109"/>
      <c r="I76" s="109"/>
      <c r="J76" s="109"/>
      <c r="K76" s="109"/>
      <c r="L76" s="109"/>
      <c r="M76" s="109"/>
      <c r="N76" s="109"/>
      <c r="O76" s="113"/>
      <c r="P76" s="113"/>
      <c r="Q76" s="108"/>
      <c r="R76" s="108"/>
      <c r="S76" s="108"/>
      <c r="T76" s="108"/>
      <c r="U76" s="108"/>
      <c r="V76" s="108"/>
      <c r="W76" s="108"/>
      <c r="X76" s="108"/>
      <c r="Y76" s="108"/>
      <c r="Z76" s="108"/>
      <c r="AA76" s="108"/>
      <c r="AB76" s="108"/>
      <c r="AC76" s="108"/>
      <c r="AD76" s="108"/>
      <c r="AE76" s="108"/>
      <c r="AF76" s="108"/>
      <c r="AG76" s="108"/>
      <c r="AH76" s="108"/>
      <c r="AI76" s="108"/>
      <c r="AJ76" s="108"/>
    </row>
    <row r="77" spans="1:36" x14ac:dyDescent="0.25">
      <c r="A77" s="108"/>
      <c r="B77" s="107"/>
      <c r="C77" s="108"/>
      <c r="D77" s="108"/>
      <c r="E77" s="109"/>
      <c r="F77" s="109"/>
      <c r="G77" s="109"/>
      <c r="H77" s="109"/>
      <c r="I77" s="109"/>
      <c r="J77" s="109"/>
      <c r="K77" s="109"/>
      <c r="L77" s="109"/>
      <c r="M77" s="109"/>
      <c r="N77" s="109"/>
      <c r="O77" s="113"/>
      <c r="P77" s="113"/>
      <c r="Q77" s="108"/>
      <c r="R77" s="108"/>
      <c r="S77" s="108"/>
      <c r="T77" s="108"/>
      <c r="U77" s="108"/>
      <c r="V77" s="108"/>
      <c r="W77" s="108"/>
      <c r="X77" s="108"/>
      <c r="Y77" s="108"/>
      <c r="Z77" s="108"/>
      <c r="AA77" s="108"/>
      <c r="AB77" s="108"/>
      <c r="AC77" s="108"/>
      <c r="AD77" s="108"/>
      <c r="AE77" s="108"/>
      <c r="AF77" s="108"/>
      <c r="AG77" s="108"/>
      <c r="AH77" s="108"/>
      <c r="AI77" s="108"/>
      <c r="AJ77" s="108"/>
    </row>
    <row r="78" spans="1:36" x14ac:dyDescent="0.25">
      <c r="P78" s="113"/>
      <c r="Q78" s="108"/>
      <c r="R78" s="108"/>
      <c r="S78" s="108"/>
      <c r="T78" s="108"/>
      <c r="U78" s="108"/>
      <c r="V78" s="108"/>
      <c r="W78" s="108"/>
      <c r="X78" s="108"/>
      <c r="Y78" s="108"/>
      <c r="Z78" s="108"/>
      <c r="AA78" s="108"/>
      <c r="AB78" s="108"/>
      <c r="AC78" s="108"/>
      <c r="AD78" s="108"/>
      <c r="AE78" s="108"/>
      <c r="AF78" s="108"/>
      <c r="AG78" s="108"/>
      <c r="AH78" s="108"/>
      <c r="AI78" s="108"/>
      <c r="AJ78" s="108"/>
    </row>
    <row r="79" spans="1:36" x14ac:dyDescent="0.25">
      <c r="P79" s="113"/>
      <c r="Q79" s="108"/>
      <c r="R79" s="108"/>
      <c r="S79" s="108"/>
      <c r="T79" s="108"/>
      <c r="U79" s="108"/>
      <c r="V79" s="108"/>
      <c r="W79" s="108"/>
      <c r="X79" s="108"/>
      <c r="Y79" s="108"/>
      <c r="Z79" s="108"/>
      <c r="AA79" s="108"/>
      <c r="AB79" s="108"/>
      <c r="AC79" s="108"/>
      <c r="AD79" s="108"/>
      <c r="AE79" s="108"/>
      <c r="AF79" s="108"/>
      <c r="AG79" s="108"/>
      <c r="AH79" s="108"/>
      <c r="AI79" s="108"/>
      <c r="AJ79" s="108"/>
    </row>
    <row r="80" spans="1:36" x14ac:dyDescent="0.25">
      <c r="P80" s="113"/>
      <c r="Q80" s="108"/>
      <c r="R80" s="108"/>
      <c r="S80" s="108"/>
      <c r="T80" s="108"/>
      <c r="U80" s="108"/>
      <c r="V80" s="108"/>
      <c r="W80" s="108"/>
      <c r="X80" s="108"/>
      <c r="Y80" s="108"/>
      <c r="Z80" s="108"/>
      <c r="AA80" s="108"/>
      <c r="AB80" s="108"/>
      <c r="AC80" s="108"/>
      <c r="AD80" s="108"/>
      <c r="AE80" s="108"/>
      <c r="AF80" s="108"/>
      <c r="AG80" s="108"/>
      <c r="AH80" s="108"/>
      <c r="AI80" s="108"/>
      <c r="AJ80" s="108"/>
    </row>
    <row r="81" spans="16:36" customFormat="1" x14ac:dyDescent="0.25">
      <c r="P81" s="113"/>
      <c r="Q81" s="108"/>
      <c r="R81" s="108"/>
      <c r="S81" s="108"/>
      <c r="T81" s="108"/>
      <c r="U81" s="108"/>
      <c r="V81" s="108"/>
      <c r="W81" s="108"/>
      <c r="X81" s="108"/>
      <c r="Y81" s="108"/>
      <c r="Z81" s="108"/>
      <c r="AA81" s="108"/>
      <c r="AB81" s="108"/>
      <c r="AC81" s="108"/>
      <c r="AD81" s="108"/>
      <c r="AE81" s="108"/>
      <c r="AF81" s="108"/>
      <c r="AG81" s="108"/>
      <c r="AH81" s="108"/>
      <c r="AI81" s="108"/>
      <c r="AJ81" s="108"/>
    </row>
    <row r="82" spans="16:36" customFormat="1" x14ac:dyDescent="0.25">
      <c r="P82" s="113"/>
      <c r="Q82" s="108"/>
      <c r="R82" s="108"/>
      <c r="S82" s="108"/>
      <c r="T82" s="108"/>
      <c r="U82" s="108"/>
      <c r="V82" s="108"/>
      <c r="W82" s="108"/>
      <c r="X82" s="108"/>
      <c r="Y82" s="108"/>
      <c r="Z82" s="108"/>
      <c r="AA82" s="108"/>
      <c r="AB82" s="108"/>
      <c r="AC82" s="108"/>
      <c r="AD82" s="108"/>
      <c r="AE82" s="108"/>
      <c r="AF82" s="108"/>
      <c r="AG82" s="108"/>
      <c r="AH82" s="108"/>
      <c r="AI82" s="108"/>
      <c r="AJ82" s="108"/>
    </row>
    <row r="83" spans="16:36" customFormat="1" x14ac:dyDescent="0.25">
      <c r="P83" s="113"/>
      <c r="Q83" s="108"/>
      <c r="R83" s="108"/>
      <c r="S83" s="108"/>
      <c r="T83" s="108"/>
      <c r="U83" s="108"/>
      <c r="V83" s="108"/>
      <c r="W83" s="108"/>
      <c r="X83" s="108"/>
      <c r="Y83" s="108"/>
      <c r="Z83" s="108"/>
      <c r="AA83" s="108"/>
      <c r="AB83" s="108"/>
      <c r="AC83" s="108"/>
      <c r="AD83" s="108"/>
      <c r="AE83" s="108"/>
      <c r="AF83" s="108"/>
      <c r="AG83" s="108"/>
      <c r="AH83" s="108"/>
      <c r="AI83" s="108"/>
      <c r="AJ83" s="108"/>
    </row>
    <row r="84" spans="16:36" customFormat="1" x14ac:dyDescent="0.25">
      <c r="P84" s="113"/>
      <c r="Q84" s="108"/>
      <c r="R84" s="108"/>
      <c r="S84" s="108"/>
      <c r="T84" s="108"/>
      <c r="U84" s="108"/>
      <c r="V84" s="108"/>
      <c r="W84" s="108"/>
      <c r="X84" s="108"/>
      <c r="Y84" s="108"/>
      <c r="Z84" s="108"/>
      <c r="AA84" s="108"/>
      <c r="AB84" s="108"/>
      <c r="AC84" s="108"/>
      <c r="AD84" s="108"/>
      <c r="AE84" s="108"/>
      <c r="AF84" s="108"/>
      <c r="AG84" s="108"/>
      <c r="AH84" s="108"/>
      <c r="AI84" s="108"/>
      <c r="AJ84" s="108"/>
    </row>
    <row r="85" spans="16:36" customFormat="1" x14ac:dyDescent="0.25">
      <c r="P85" s="113"/>
      <c r="Q85" s="108"/>
      <c r="R85" s="108"/>
      <c r="S85" s="108"/>
      <c r="T85" s="108"/>
      <c r="U85" s="108"/>
      <c r="V85" s="108"/>
      <c r="W85" s="108"/>
      <c r="X85" s="108"/>
      <c r="Y85" s="108"/>
      <c r="Z85" s="108"/>
      <c r="AA85" s="108"/>
      <c r="AB85" s="108"/>
      <c r="AC85" s="108"/>
      <c r="AD85" s="108"/>
      <c r="AE85" s="108"/>
      <c r="AF85" s="108"/>
      <c r="AG85" s="108"/>
      <c r="AH85" s="108"/>
      <c r="AI85" s="108"/>
      <c r="AJ85" s="108"/>
    </row>
  </sheetData>
  <mergeCells count="83">
    <mergeCell ref="Z4:AC4"/>
    <mergeCell ref="Q3:AC3"/>
    <mergeCell ref="Q31:V31"/>
    <mergeCell ref="W31:Y31"/>
    <mergeCell ref="Z31:AB31"/>
    <mergeCell ref="Q29:V29"/>
    <mergeCell ref="W29:Y29"/>
    <mergeCell ref="Z29:AB29"/>
    <mergeCell ref="Q30:V30"/>
    <mergeCell ref="W30:Y30"/>
    <mergeCell ref="Z30:AB30"/>
    <mergeCell ref="Q27:V27"/>
    <mergeCell ref="W27:Y27"/>
    <mergeCell ref="Z27:AB27"/>
    <mergeCell ref="Q28:V28"/>
    <mergeCell ref="W28:Y28"/>
    <mergeCell ref="Z28:AB28"/>
    <mergeCell ref="Q26:V26"/>
    <mergeCell ref="W26:Y26"/>
    <mergeCell ref="Z26:AB26"/>
    <mergeCell ref="Q23:V23"/>
    <mergeCell ref="W23:Y23"/>
    <mergeCell ref="Z23:AB23"/>
    <mergeCell ref="Q25:V25"/>
    <mergeCell ref="W25:AB25"/>
    <mergeCell ref="Z14:AB14"/>
    <mergeCell ref="C14:D14"/>
    <mergeCell ref="C15:D15"/>
    <mergeCell ref="B17:B19"/>
    <mergeCell ref="C17:D17"/>
    <mergeCell ref="C18:D18"/>
    <mergeCell ref="C19:D19"/>
    <mergeCell ref="C16:D16"/>
    <mergeCell ref="W14:Y14"/>
    <mergeCell ref="Q18:V18"/>
    <mergeCell ref="W18:Y18"/>
    <mergeCell ref="Z18:AB18"/>
    <mergeCell ref="Q17:V17"/>
    <mergeCell ref="W17:AB17"/>
    <mergeCell ref="C11:D11"/>
    <mergeCell ref="R11:V11"/>
    <mergeCell ref="C12:D12"/>
    <mergeCell ref="Q13:X13"/>
    <mergeCell ref="C13:D13"/>
    <mergeCell ref="R12:V12"/>
    <mergeCell ref="R8:V8"/>
    <mergeCell ref="B9:B10"/>
    <mergeCell ref="C9:D9"/>
    <mergeCell ref="R9:V9"/>
    <mergeCell ref="C10:D10"/>
    <mergeCell ref="R10:V10"/>
    <mergeCell ref="B3:O3"/>
    <mergeCell ref="B4:C8"/>
    <mergeCell ref="D4:D8"/>
    <mergeCell ref="E4:J4"/>
    <mergeCell ref="K4:N4"/>
    <mergeCell ref="O4:O8"/>
    <mergeCell ref="E7:F7"/>
    <mergeCell ref="G7:H7"/>
    <mergeCell ref="I7:J7"/>
    <mergeCell ref="K7:L7"/>
    <mergeCell ref="M7:N7"/>
    <mergeCell ref="Q4:V5"/>
    <mergeCell ref="W4:Y4"/>
    <mergeCell ref="R7:V7"/>
    <mergeCell ref="E5:F6"/>
    <mergeCell ref="G5:H6"/>
    <mergeCell ref="I5:J6"/>
    <mergeCell ref="K5:L6"/>
    <mergeCell ref="M5:N6"/>
    <mergeCell ref="R6:V6"/>
    <mergeCell ref="Z22:AB22"/>
    <mergeCell ref="W22:Y22"/>
    <mergeCell ref="Q22:V22"/>
    <mergeCell ref="Z21:AB21"/>
    <mergeCell ref="W21:Y21"/>
    <mergeCell ref="Q21:V21"/>
    <mergeCell ref="Z20:AB20"/>
    <mergeCell ref="W20:Y20"/>
    <mergeCell ref="Q20:V20"/>
    <mergeCell ref="Z19:AB19"/>
    <mergeCell ref="W19:Y19"/>
    <mergeCell ref="Q19:V19"/>
  </mergeCells>
  <pageMargins left="0.7" right="0.7" top="0.75" bottom="0.75" header="0.3" footer="0.3"/>
  <pageSetup paperSize="9"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AH85"/>
  <sheetViews>
    <sheetView topLeftCell="G4" zoomScale="90" zoomScaleNormal="90" workbookViewId="0">
      <selection activeCell="R9" sqref="R9:V9"/>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3.57031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958</v>
      </c>
      <c r="C3" s="276"/>
      <c r="D3" s="276"/>
      <c r="E3" s="276"/>
      <c r="F3" s="276"/>
      <c r="G3" s="276"/>
      <c r="H3" s="276"/>
      <c r="I3" s="276"/>
      <c r="J3" s="276"/>
      <c r="K3" s="276"/>
      <c r="L3" s="276"/>
      <c r="M3" s="276"/>
      <c r="N3" s="276"/>
      <c r="O3" s="276"/>
      <c r="P3" s="114"/>
      <c r="Q3" s="377" t="s">
        <v>529</v>
      </c>
      <c r="R3" s="377"/>
      <c r="S3" s="377"/>
      <c r="T3" s="377"/>
      <c r="U3" s="377"/>
      <c r="V3" s="377"/>
      <c r="W3" s="377"/>
      <c r="X3" s="377"/>
      <c r="Y3" s="377"/>
      <c r="Z3" s="377"/>
      <c r="AA3" s="377"/>
      <c r="AB3" s="377"/>
      <c r="AC3" s="377"/>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959</v>
      </c>
      <c r="R4" s="310"/>
      <c r="S4" s="310"/>
      <c r="T4" s="310"/>
      <c r="U4" s="310"/>
      <c r="V4" s="310"/>
      <c r="W4" s="309" t="s">
        <v>531</v>
      </c>
      <c r="X4" s="309"/>
      <c r="Y4" s="309"/>
      <c r="Z4" s="350" t="s">
        <v>59</v>
      </c>
      <c r="AA4" s="350"/>
      <c r="AB4" s="350"/>
      <c r="AC4" s="350"/>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42</v>
      </c>
      <c r="R6" s="306" t="s">
        <v>149</v>
      </c>
      <c r="S6" s="306"/>
      <c r="T6" s="306"/>
      <c r="U6" s="306"/>
      <c r="V6" s="306"/>
      <c r="W6" s="31">
        <v>1</v>
      </c>
      <c r="X6" s="31">
        <v>2</v>
      </c>
      <c r="Y6" s="48" t="s">
        <v>1105</v>
      </c>
      <c r="Z6" s="31">
        <v>1</v>
      </c>
      <c r="AA6" s="31">
        <v>2</v>
      </c>
      <c r="AB6" s="48" t="s">
        <v>1105</v>
      </c>
      <c r="AC6" s="31"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43</v>
      </c>
      <c r="R7" s="306" t="s">
        <v>153</v>
      </c>
      <c r="S7" s="306"/>
      <c r="T7" s="306"/>
      <c r="U7" s="306"/>
      <c r="V7" s="306"/>
      <c r="W7" s="31">
        <v>1</v>
      </c>
      <c r="X7" s="31">
        <v>3</v>
      </c>
      <c r="Y7" s="46" t="s">
        <v>1104</v>
      </c>
      <c r="Z7" s="31">
        <v>1</v>
      </c>
      <c r="AA7" s="31">
        <v>3</v>
      </c>
      <c r="AB7" s="46" t="s">
        <v>1104</v>
      </c>
      <c r="AC7" s="31"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44</v>
      </c>
      <c r="R8" s="306" t="s">
        <v>156</v>
      </c>
      <c r="S8" s="306"/>
      <c r="T8" s="306"/>
      <c r="U8" s="306"/>
      <c r="V8" s="306"/>
      <c r="W8" s="31">
        <v>1</v>
      </c>
      <c r="X8" s="31">
        <v>1</v>
      </c>
      <c r="Y8" s="48" t="s">
        <v>1105</v>
      </c>
      <c r="Z8" s="31">
        <v>1</v>
      </c>
      <c r="AA8" s="31">
        <v>1</v>
      </c>
      <c r="AB8" s="48" t="s">
        <v>1105</v>
      </c>
      <c r="AC8" s="31" t="s">
        <v>1102</v>
      </c>
    </row>
    <row r="9" spans="1:29" ht="30" customHeight="1" x14ac:dyDescent="0.25">
      <c r="A9" s="108"/>
      <c r="B9" s="134">
        <v>42</v>
      </c>
      <c r="C9" s="334" t="s">
        <v>745</v>
      </c>
      <c r="D9" s="334"/>
      <c r="E9" s="40">
        <v>15</v>
      </c>
      <c r="F9" s="40"/>
      <c r="G9" s="40">
        <v>15</v>
      </c>
      <c r="H9" s="40"/>
      <c r="I9" s="40">
        <v>25</v>
      </c>
      <c r="J9" s="40"/>
      <c r="K9" s="40">
        <v>15</v>
      </c>
      <c r="L9" s="40"/>
      <c r="M9" s="40">
        <v>20</v>
      </c>
      <c r="N9" s="40"/>
      <c r="O9" s="44">
        <f>SUM(E9:M9)</f>
        <v>90</v>
      </c>
      <c r="P9" s="116"/>
      <c r="Q9" s="31">
        <v>45</v>
      </c>
      <c r="R9" s="399" t="s">
        <v>159</v>
      </c>
      <c r="S9" s="400"/>
      <c r="T9" s="400"/>
      <c r="U9" s="400"/>
      <c r="V9" s="401"/>
      <c r="W9" s="31">
        <v>2</v>
      </c>
      <c r="X9" s="31">
        <v>4</v>
      </c>
      <c r="Y9" s="47" t="s">
        <v>626</v>
      </c>
      <c r="Z9" s="31">
        <v>1</v>
      </c>
      <c r="AA9" s="31">
        <v>4</v>
      </c>
      <c r="AB9" s="47" t="s">
        <v>626</v>
      </c>
      <c r="AC9" s="31" t="s">
        <v>1102</v>
      </c>
    </row>
    <row r="10" spans="1:29" ht="30" customHeight="1" x14ac:dyDescent="0.25">
      <c r="A10" s="108"/>
      <c r="B10" s="134">
        <v>43</v>
      </c>
      <c r="C10" s="333" t="s">
        <v>160</v>
      </c>
      <c r="D10" s="333"/>
      <c r="E10" s="42">
        <v>15</v>
      </c>
      <c r="F10" s="42"/>
      <c r="G10" s="42">
        <v>15</v>
      </c>
      <c r="H10" s="42"/>
      <c r="I10" s="42">
        <v>25</v>
      </c>
      <c r="J10" s="42"/>
      <c r="K10" s="42">
        <v>15</v>
      </c>
      <c r="L10" s="42"/>
      <c r="M10" s="42">
        <v>20</v>
      </c>
      <c r="N10" s="42"/>
      <c r="O10" s="44">
        <f t="shared" ref="O10:O14" si="0">SUM(E10:M10)</f>
        <v>90</v>
      </c>
      <c r="P10" s="116"/>
      <c r="Q10" s="31">
        <v>46</v>
      </c>
      <c r="R10" s="306" t="s">
        <v>163</v>
      </c>
      <c r="S10" s="306"/>
      <c r="T10" s="306"/>
      <c r="U10" s="306"/>
      <c r="V10" s="306"/>
      <c r="W10" s="31">
        <v>1</v>
      </c>
      <c r="X10" s="31">
        <v>3</v>
      </c>
      <c r="Y10" s="46" t="s">
        <v>1104</v>
      </c>
      <c r="Z10" s="31">
        <v>1</v>
      </c>
      <c r="AA10" s="31">
        <v>3</v>
      </c>
      <c r="AB10" s="46" t="s">
        <v>1104</v>
      </c>
      <c r="AC10" s="31" t="s">
        <v>1102</v>
      </c>
    </row>
    <row r="11" spans="1:29" ht="30" customHeight="1" x14ac:dyDescent="0.25">
      <c r="A11" s="108"/>
      <c r="B11" s="134">
        <v>44</v>
      </c>
      <c r="C11" s="299" t="s">
        <v>161</v>
      </c>
      <c r="D11" s="299"/>
      <c r="E11" s="40">
        <v>15</v>
      </c>
      <c r="F11" s="40"/>
      <c r="G11" s="40">
        <v>15</v>
      </c>
      <c r="H11" s="40"/>
      <c r="I11" s="40">
        <v>25</v>
      </c>
      <c r="J11" s="40"/>
      <c r="K11" s="40">
        <v>15</v>
      </c>
      <c r="L11" s="40"/>
      <c r="M11" s="40">
        <v>20</v>
      </c>
      <c r="N11" s="40"/>
      <c r="O11" s="44">
        <f t="shared" si="0"/>
        <v>90</v>
      </c>
      <c r="P11" s="116"/>
      <c r="Q11" s="31">
        <v>47</v>
      </c>
      <c r="R11" s="306" t="s">
        <v>166</v>
      </c>
      <c r="S11" s="306"/>
      <c r="T11" s="306"/>
      <c r="U11" s="306"/>
      <c r="V11" s="306"/>
      <c r="W11" s="31">
        <v>1</v>
      </c>
      <c r="X11" s="31">
        <v>3</v>
      </c>
      <c r="Y11" s="46" t="s">
        <v>1104</v>
      </c>
      <c r="Z11" s="31">
        <v>1</v>
      </c>
      <c r="AA11" s="31">
        <v>3</v>
      </c>
      <c r="AB11" s="46" t="s">
        <v>1104</v>
      </c>
      <c r="AC11" s="31" t="s">
        <v>1102</v>
      </c>
    </row>
    <row r="12" spans="1:29" ht="30" customHeight="1" x14ac:dyDescent="0.25">
      <c r="A12" s="108"/>
      <c r="B12" s="134">
        <v>45</v>
      </c>
      <c r="C12" s="333" t="s">
        <v>367</v>
      </c>
      <c r="D12" s="333"/>
      <c r="E12" s="42">
        <v>15</v>
      </c>
      <c r="F12" s="42"/>
      <c r="G12" s="42">
        <v>15</v>
      </c>
      <c r="H12" s="42"/>
      <c r="I12" s="42">
        <v>20</v>
      </c>
      <c r="J12" s="42"/>
      <c r="K12" s="42">
        <v>15</v>
      </c>
      <c r="L12" s="42"/>
      <c r="M12" s="42">
        <v>30</v>
      </c>
      <c r="N12" s="42"/>
      <c r="O12" s="44">
        <f t="shared" si="0"/>
        <v>95</v>
      </c>
      <c r="P12" s="116"/>
      <c r="Q12" s="307"/>
      <c r="R12" s="307"/>
      <c r="S12" s="307"/>
      <c r="T12" s="307"/>
      <c r="U12" s="307"/>
      <c r="V12" s="307"/>
      <c r="W12" s="307"/>
      <c r="X12" s="307"/>
      <c r="Y12" s="127"/>
      <c r="Z12" s="138"/>
      <c r="AA12" s="138"/>
      <c r="AB12" s="138"/>
      <c r="AC12" s="138"/>
    </row>
    <row r="13" spans="1:29" ht="30" customHeight="1" x14ac:dyDescent="0.25">
      <c r="A13" s="108"/>
      <c r="B13" s="134">
        <v>46</v>
      </c>
      <c r="C13" s="299" t="s">
        <v>369</v>
      </c>
      <c r="D13" s="299"/>
      <c r="E13" s="40">
        <v>15</v>
      </c>
      <c r="F13" s="40"/>
      <c r="G13" s="40">
        <v>15</v>
      </c>
      <c r="H13" s="40"/>
      <c r="I13" s="40">
        <v>25</v>
      </c>
      <c r="J13" s="40"/>
      <c r="K13" s="40">
        <v>15</v>
      </c>
      <c r="L13" s="40"/>
      <c r="M13" s="40">
        <v>25</v>
      </c>
      <c r="N13" s="40"/>
      <c r="O13" s="44">
        <f t="shared" si="0"/>
        <v>95</v>
      </c>
      <c r="P13" s="116"/>
      <c r="Q13" s="108"/>
      <c r="R13" s="108"/>
      <c r="S13" s="108"/>
      <c r="T13" s="108"/>
      <c r="U13" s="108"/>
      <c r="V13" s="108"/>
      <c r="W13" s="308"/>
      <c r="X13" s="308"/>
      <c r="Y13" s="308"/>
      <c r="Z13" s="300"/>
      <c r="AA13" s="300"/>
      <c r="AB13" s="300"/>
      <c r="AC13" s="108"/>
    </row>
    <row r="14" spans="1:29" ht="30" customHeight="1" x14ac:dyDescent="0.25">
      <c r="A14" s="108"/>
      <c r="B14" s="134">
        <v>47</v>
      </c>
      <c r="C14" s="333" t="s">
        <v>373</v>
      </c>
      <c r="D14" s="333"/>
      <c r="E14" s="42">
        <v>15</v>
      </c>
      <c r="F14" s="42"/>
      <c r="G14" s="42">
        <v>15</v>
      </c>
      <c r="H14" s="42"/>
      <c r="I14" s="42">
        <v>25</v>
      </c>
      <c r="J14" s="42"/>
      <c r="K14" s="42">
        <v>15</v>
      </c>
      <c r="L14" s="42"/>
      <c r="M14" s="42">
        <v>20</v>
      </c>
      <c r="N14" s="42"/>
      <c r="O14" s="44">
        <f t="shared" si="0"/>
        <v>90</v>
      </c>
      <c r="P14" s="116"/>
      <c r="AC14" s="108"/>
    </row>
    <row r="15" spans="1:29" ht="15" customHeight="1" x14ac:dyDescent="0.25">
      <c r="A15" s="108"/>
      <c r="B15" s="368">
        <v>6</v>
      </c>
      <c r="C15" s="443"/>
      <c r="D15" s="443"/>
      <c r="E15" s="127"/>
      <c r="F15" s="127"/>
      <c r="G15" s="127"/>
      <c r="H15" s="127"/>
      <c r="I15" s="127"/>
      <c r="J15" s="127"/>
      <c r="K15" s="127"/>
      <c r="L15" s="127"/>
      <c r="M15" s="127"/>
      <c r="N15" s="127"/>
      <c r="O15" s="116"/>
      <c r="P15" s="116"/>
      <c r="AC15" s="108"/>
    </row>
    <row r="16" spans="1:29" ht="15" customHeight="1" x14ac:dyDescent="0.25">
      <c r="A16" s="108"/>
      <c r="B16" s="368"/>
      <c r="C16" s="443"/>
      <c r="D16" s="443"/>
      <c r="E16" s="127"/>
      <c r="F16" s="127"/>
      <c r="G16" s="127"/>
      <c r="H16" s="127"/>
      <c r="I16" s="127"/>
      <c r="J16" s="127"/>
      <c r="K16" s="127"/>
      <c r="L16" s="127"/>
      <c r="M16" s="127"/>
      <c r="N16" s="127"/>
      <c r="O16" s="116"/>
      <c r="P16" s="116"/>
      <c r="Q16" s="444"/>
      <c r="R16" s="444"/>
      <c r="S16" s="444"/>
      <c r="T16" s="444"/>
      <c r="U16" s="444"/>
      <c r="V16" s="444"/>
      <c r="W16" s="319" t="s">
        <v>915</v>
      </c>
      <c r="X16" s="319"/>
      <c r="Y16" s="319"/>
      <c r="Z16" s="319"/>
      <c r="AA16" s="319"/>
      <c r="AB16" s="319"/>
      <c r="AC16" s="108"/>
    </row>
    <row r="17" spans="1:34" ht="15" customHeight="1" x14ac:dyDescent="0.25">
      <c r="A17" s="108"/>
      <c r="B17" s="368"/>
      <c r="C17" s="443"/>
      <c r="D17" s="443"/>
      <c r="E17" s="127"/>
      <c r="F17" s="127"/>
      <c r="G17" s="127"/>
      <c r="H17" s="127"/>
      <c r="I17" s="127"/>
      <c r="J17" s="127"/>
      <c r="K17" s="127"/>
      <c r="L17" s="127"/>
      <c r="M17" s="127"/>
      <c r="N17" s="127"/>
      <c r="O17" s="116"/>
      <c r="P17" s="116"/>
      <c r="Q17" s="322" t="s">
        <v>63</v>
      </c>
      <c r="R17" s="323"/>
      <c r="S17" s="323"/>
      <c r="T17" s="323"/>
      <c r="U17" s="323"/>
      <c r="V17" s="324"/>
      <c r="W17" s="322" t="s">
        <v>917</v>
      </c>
      <c r="X17" s="323"/>
      <c r="Y17" s="324"/>
      <c r="Z17" s="325" t="s">
        <v>919</v>
      </c>
      <c r="AA17" s="326"/>
      <c r="AB17" s="327"/>
      <c r="AC17" s="108"/>
    </row>
    <row r="18" spans="1:34" ht="15" customHeight="1" x14ac:dyDescent="0.25">
      <c r="A18" s="108"/>
      <c r="B18" s="107"/>
      <c r="C18" s="108"/>
      <c r="D18" s="108"/>
      <c r="E18" s="109"/>
      <c r="F18" s="109"/>
      <c r="G18" s="109"/>
      <c r="H18" s="109"/>
      <c r="I18" s="109"/>
      <c r="J18" s="109"/>
      <c r="K18" s="109"/>
      <c r="L18" s="109"/>
      <c r="M18" s="109"/>
      <c r="N18" s="109"/>
      <c r="O18" s="113"/>
      <c r="P18" s="116"/>
      <c r="Q18" s="402" t="s">
        <v>66</v>
      </c>
      <c r="R18" s="403"/>
      <c r="S18" s="403"/>
      <c r="T18" s="403"/>
      <c r="U18" s="403"/>
      <c r="V18" s="404"/>
      <c r="W18" s="405">
        <v>2</v>
      </c>
      <c r="X18" s="406"/>
      <c r="Y18" s="407"/>
      <c r="Z18" s="408">
        <f>W18/6</f>
        <v>0.33333333333333331</v>
      </c>
      <c r="AA18" s="409"/>
      <c r="AB18" s="410"/>
      <c r="AC18" s="121"/>
    </row>
    <row r="19" spans="1:34" ht="15" customHeight="1" x14ac:dyDescent="0.25">
      <c r="A19" s="108"/>
      <c r="B19" s="107"/>
      <c r="C19" s="108"/>
      <c r="D19" s="108"/>
      <c r="E19" s="109"/>
      <c r="F19" s="109"/>
      <c r="G19" s="109"/>
      <c r="H19" s="109"/>
      <c r="I19" s="109"/>
      <c r="J19" s="109"/>
      <c r="K19" s="109"/>
      <c r="L19" s="109"/>
      <c r="M19" s="109"/>
      <c r="N19" s="109"/>
      <c r="O19" s="113"/>
      <c r="P19" s="116"/>
      <c r="Q19" s="396" t="s">
        <v>67</v>
      </c>
      <c r="R19" s="397"/>
      <c r="S19" s="397"/>
      <c r="T19" s="397"/>
      <c r="U19" s="397"/>
      <c r="V19" s="398"/>
      <c r="W19" s="417">
        <v>3</v>
      </c>
      <c r="X19" s="418"/>
      <c r="Y19" s="419"/>
      <c r="Z19" s="420">
        <f t="shared" ref="Z19:Z22" si="1">W19/6</f>
        <v>0.5</v>
      </c>
      <c r="AA19" s="421"/>
      <c r="AB19" s="422"/>
      <c r="AC19" s="108"/>
    </row>
    <row r="20" spans="1:34" ht="15" customHeight="1" x14ac:dyDescent="0.25">
      <c r="A20" s="108"/>
      <c r="B20" s="107"/>
      <c r="C20" s="108"/>
      <c r="D20" s="108"/>
      <c r="E20" s="109"/>
      <c r="F20" s="109"/>
      <c r="G20" s="109"/>
      <c r="H20" s="109"/>
      <c r="I20" s="109"/>
      <c r="J20" s="109"/>
      <c r="K20" s="109"/>
      <c r="L20" s="109"/>
      <c r="M20" s="109"/>
      <c r="N20" s="109"/>
      <c r="O20" s="108"/>
      <c r="P20" s="113"/>
      <c r="Q20" s="440" t="s">
        <v>68</v>
      </c>
      <c r="R20" s="441"/>
      <c r="S20" s="441"/>
      <c r="T20" s="441"/>
      <c r="U20" s="441"/>
      <c r="V20" s="442"/>
      <c r="W20" s="437">
        <v>1</v>
      </c>
      <c r="X20" s="438"/>
      <c r="Y20" s="439"/>
      <c r="Z20" s="423">
        <f t="shared" si="1"/>
        <v>0.16666666666666666</v>
      </c>
      <c r="AA20" s="424"/>
      <c r="AB20" s="425"/>
      <c r="AC20" s="108"/>
    </row>
    <row r="21" spans="1:34" ht="15" customHeight="1" x14ac:dyDescent="0.25">
      <c r="A21" s="108"/>
      <c r="B21" s="107"/>
      <c r="C21" s="108"/>
      <c r="D21" s="108"/>
      <c r="E21" s="109"/>
      <c r="F21" s="109"/>
      <c r="G21" s="109"/>
      <c r="H21" s="109"/>
      <c r="I21" s="109"/>
      <c r="J21" s="109"/>
      <c r="K21" s="109"/>
      <c r="L21" s="109"/>
      <c r="M21" s="109"/>
      <c r="N21" s="109"/>
      <c r="O21"/>
      <c r="P21" s="113"/>
      <c r="Q21" s="434" t="s">
        <v>69</v>
      </c>
      <c r="R21" s="435"/>
      <c r="S21" s="435"/>
      <c r="T21" s="435"/>
      <c r="U21" s="435"/>
      <c r="V21" s="436"/>
      <c r="W21" s="431">
        <v>0</v>
      </c>
      <c r="X21" s="432"/>
      <c r="Y21" s="433"/>
      <c r="Z21" s="414">
        <f t="shared" si="1"/>
        <v>0</v>
      </c>
      <c r="AA21" s="415"/>
      <c r="AB21" s="416"/>
      <c r="AC21" s="108"/>
    </row>
    <row r="22" spans="1:34" ht="15" customHeight="1" x14ac:dyDescent="0.25">
      <c r="A22" s="108"/>
      <c r="B22" s="107"/>
      <c r="C22" s="108"/>
      <c r="D22" s="108"/>
      <c r="E22" s="109"/>
      <c r="F22" s="109"/>
      <c r="G22" s="109"/>
      <c r="H22" s="109"/>
      <c r="I22" s="109"/>
      <c r="J22" s="109"/>
      <c r="K22" s="109"/>
      <c r="L22" s="109"/>
      <c r="M22" s="109"/>
      <c r="N22" s="109"/>
      <c r="O22"/>
      <c r="P22" s="108"/>
      <c r="Q22" s="342" t="s">
        <v>70</v>
      </c>
      <c r="R22" s="342"/>
      <c r="S22" s="342"/>
      <c r="T22" s="342"/>
      <c r="U22" s="342"/>
      <c r="V22" s="342"/>
      <c r="W22" s="344">
        <f>SUM(W18:Y21)</f>
        <v>6</v>
      </c>
      <c r="X22" s="344"/>
      <c r="Y22" s="344"/>
      <c r="Z22" s="447">
        <f t="shared" si="1"/>
        <v>1</v>
      </c>
      <c r="AA22" s="448"/>
      <c r="AB22" s="449"/>
    </row>
    <row r="23" spans="1:34" ht="15" customHeight="1" x14ac:dyDescent="0.25">
      <c r="A23" s="108"/>
      <c r="B23" s="107"/>
      <c r="C23" s="108"/>
      <c r="D23" s="108"/>
      <c r="E23" s="109"/>
      <c r="F23" s="109"/>
      <c r="G23" s="109"/>
      <c r="H23" s="109"/>
      <c r="I23" s="109"/>
      <c r="J23" s="109"/>
      <c r="K23" s="109"/>
      <c r="L23" s="109"/>
      <c r="M23" s="109"/>
      <c r="N23" s="109"/>
      <c r="O23"/>
      <c r="P23"/>
      <c r="Q23" s="108"/>
    </row>
    <row r="24" spans="1:34" ht="15" customHeight="1" x14ac:dyDescent="0.25">
      <c r="A24" s="108"/>
      <c r="B24" s="107"/>
      <c r="C24" s="108"/>
      <c r="D24" s="108"/>
      <c r="E24" s="109"/>
      <c r="F24" s="109"/>
      <c r="G24" s="109"/>
      <c r="H24" s="109"/>
      <c r="I24" s="109"/>
      <c r="J24" s="109"/>
      <c r="K24" s="109"/>
      <c r="L24" s="109"/>
      <c r="M24" s="109"/>
      <c r="N24" s="109"/>
      <c r="O24"/>
      <c r="P24"/>
      <c r="Q24" s="321"/>
      <c r="R24" s="321"/>
      <c r="S24" s="321"/>
      <c r="T24" s="321"/>
      <c r="U24" s="321"/>
      <c r="V24" s="321"/>
      <c r="W24" s="319" t="s">
        <v>916</v>
      </c>
      <c r="X24" s="319"/>
      <c r="Y24" s="319"/>
      <c r="Z24" s="319"/>
      <c r="AA24" s="319"/>
      <c r="AB24" s="319"/>
    </row>
    <row r="25" spans="1:34" ht="15" customHeight="1" x14ac:dyDescent="0.25">
      <c r="A25" s="108"/>
      <c r="B25" s="107"/>
      <c r="C25" s="108"/>
      <c r="D25" s="108"/>
      <c r="E25" s="109"/>
      <c r="F25" s="109"/>
      <c r="G25" s="109"/>
      <c r="H25" s="109"/>
      <c r="I25" s="109"/>
      <c r="J25" s="109"/>
      <c r="K25" s="109"/>
      <c r="L25" s="109"/>
      <c r="M25" s="109"/>
      <c r="N25" s="109"/>
      <c r="O25"/>
      <c r="P25"/>
      <c r="Q25" s="328" t="s">
        <v>63</v>
      </c>
      <c r="R25" s="328"/>
      <c r="S25" s="328"/>
      <c r="T25" s="328"/>
      <c r="U25" s="328"/>
      <c r="V25" s="328"/>
      <c r="W25" s="328" t="s">
        <v>917</v>
      </c>
      <c r="X25" s="328"/>
      <c r="Y25" s="328"/>
      <c r="Z25" s="356" t="s">
        <v>918</v>
      </c>
      <c r="AA25" s="356"/>
      <c r="AB25" s="356"/>
    </row>
    <row r="26" spans="1:34" ht="15" customHeight="1" x14ac:dyDescent="0.25">
      <c r="A26" s="108"/>
      <c r="B26" s="107"/>
      <c r="C26" s="108"/>
      <c r="D26" s="108"/>
      <c r="E26" s="109"/>
      <c r="F26" s="109"/>
      <c r="G26" s="109"/>
      <c r="H26" s="109"/>
      <c r="I26" s="109"/>
      <c r="J26" s="109"/>
      <c r="K26" s="109"/>
      <c r="L26" s="109"/>
      <c r="M26" s="109"/>
      <c r="N26" s="109"/>
      <c r="O26"/>
      <c r="P26"/>
      <c r="Q26" s="345" t="s">
        <v>66</v>
      </c>
      <c r="R26" s="345"/>
      <c r="S26" s="345"/>
      <c r="T26" s="345"/>
      <c r="U26" s="345"/>
      <c r="V26" s="345"/>
      <c r="W26" s="320">
        <v>2</v>
      </c>
      <c r="X26" s="320"/>
      <c r="Y26" s="320"/>
      <c r="Z26" s="338">
        <f>W26/6</f>
        <v>0.33333333333333331</v>
      </c>
      <c r="AA26" s="338"/>
      <c r="AB26" s="338"/>
    </row>
    <row r="27" spans="1:34" ht="15" customHeight="1" x14ac:dyDescent="0.25">
      <c r="A27" s="108"/>
      <c r="B27" s="107"/>
      <c r="C27" s="108"/>
      <c r="D27" s="108"/>
      <c r="E27" s="109"/>
      <c r="F27" s="109"/>
      <c r="G27" s="109"/>
      <c r="H27" s="109"/>
      <c r="I27" s="109"/>
      <c r="J27" s="109"/>
      <c r="K27" s="109"/>
      <c r="L27" s="109"/>
      <c r="M27" s="109"/>
      <c r="N27" s="109"/>
      <c r="O27"/>
      <c r="P27"/>
      <c r="Q27" s="346" t="s">
        <v>67</v>
      </c>
      <c r="R27" s="346"/>
      <c r="S27" s="346"/>
      <c r="T27" s="346"/>
      <c r="U27" s="346"/>
      <c r="V27" s="346"/>
      <c r="W27" s="336">
        <v>3</v>
      </c>
      <c r="X27" s="336"/>
      <c r="Y27" s="336"/>
      <c r="Z27" s="339">
        <f t="shared" ref="Z27:Z29" si="2">W27/6</f>
        <v>0.5</v>
      </c>
      <c r="AA27" s="339"/>
      <c r="AB27" s="339"/>
    </row>
    <row r="28" spans="1:34" ht="15" customHeight="1" x14ac:dyDescent="0.25">
      <c r="A28" s="108"/>
      <c r="B28" s="107"/>
      <c r="C28" s="108"/>
      <c r="D28" s="108"/>
      <c r="E28" s="109"/>
      <c r="F28" s="109"/>
      <c r="G28" s="109"/>
      <c r="H28" s="109"/>
      <c r="I28" s="109"/>
      <c r="J28" s="109"/>
      <c r="K28" s="109"/>
      <c r="L28" s="109"/>
      <c r="M28" s="109"/>
      <c r="N28" s="109"/>
      <c r="O28"/>
      <c r="P28"/>
      <c r="Q28" s="341" t="s">
        <v>68</v>
      </c>
      <c r="R28" s="341"/>
      <c r="S28" s="341"/>
      <c r="T28" s="341"/>
      <c r="U28" s="341"/>
      <c r="V28" s="341"/>
      <c r="W28" s="337">
        <v>1</v>
      </c>
      <c r="X28" s="337"/>
      <c r="Y28" s="337"/>
      <c r="Z28" s="378">
        <f t="shared" si="2"/>
        <v>0.16666666666666666</v>
      </c>
      <c r="AA28" s="378"/>
      <c r="AB28" s="378"/>
    </row>
    <row r="29" spans="1:34" ht="15" customHeight="1" x14ac:dyDescent="0.25">
      <c r="A29" s="108"/>
      <c r="B29" s="107"/>
      <c r="C29" s="108"/>
      <c r="D29" s="108"/>
      <c r="E29" s="109"/>
      <c r="F29" s="109"/>
      <c r="G29" s="109"/>
      <c r="H29" s="109"/>
      <c r="I29" s="109"/>
      <c r="J29" s="109"/>
      <c r="K29" s="109"/>
      <c r="L29" s="109"/>
      <c r="M29" s="109"/>
      <c r="N29" s="109"/>
      <c r="O29" s="113"/>
      <c r="P29"/>
      <c r="Q29" s="349" t="s">
        <v>69</v>
      </c>
      <c r="R29" s="349"/>
      <c r="S29" s="349"/>
      <c r="T29" s="349"/>
      <c r="U29" s="349"/>
      <c r="V29" s="349"/>
      <c r="W29" s="343">
        <v>0</v>
      </c>
      <c r="X29" s="343"/>
      <c r="Y29" s="343"/>
      <c r="Z29" s="375">
        <f t="shared" si="2"/>
        <v>0</v>
      </c>
      <c r="AA29" s="375"/>
      <c r="AB29" s="375"/>
    </row>
    <row r="30" spans="1:34" ht="15" customHeight="1" x14ac:dyDescent="0.25">
      <c r="A30" s="108"/>
      <c r="B30" s="107"/>
      <c r="C30" s="108"/>
      <c r="D30" s="108"/>
      <c r="E30" s="109"/>
      <c r="F30" s="109"/>
      <c r="G30" s="109"/>
      <c r="H30" s="109"/>
      <c r="I30" s="109"/>
      <c r="J30" s="109"/>
      <c r="K30" s="109"/>
      <c r="L30" s="109"/>
      <c r="M30" s="109"/>
      <c r="N30" s="109"/>
      <c r="O30" s="113"/>
      <c r="P30"/>
      <c r="Q30" s="342" t="s">
        <v>70</v>
      </c>
      <c r="R30" s="342"/>
      <c r="S30" s="342"/>
      <c r="T30" s="342"/>
      <c r="U30" s="342"/>
      <c r="V30" s="342"/>
      <c r="W30" s="344">
        <f>SUM(W26:W29)</f>
        <v>6</v>
      </c>
      <c r="X30" s="344"/>
      <c r="Y30" s="344"/>
      <c r="Z30" s="347">
        <v>1</v>
      </c>
      <c r="AA30" s="344"/>
      <c r="AB30" s="344"/>
    </row>
    <row r="31" spans="1:34" ht="15" customHeight="1" x14ac:dyDescent="0.25">
      <c r="A31" s="108"/>
      <c r="B31" s="107"/>
      <c r="C31" s="108"/>
      <c r="D31" s="108"/>
      <c r="E31" s="109"/>
      <c r="F31" s="109"/>
      <c r="G31" s="109"/>
      <c r="H31" s="109"/>
      <c r="I31" s="109"/>
      <c r="J31" s="109"/>
      <c r="K31" s="109"/>
      <c r="L31" s="109"/>
      <c r="M31" s="109"/>
      <c r="N31" s="109"/>
      <c r="O31" s="113"/>
      <c r="P31" s="113"/>
    </row>
    <row r="32" spans="1:34" ht="15" customHeight="1" x14ac:dyDescent="0.25">
      <c r="A32" s="108"/>
      <c r="B32" s="107"/>
      <c r="C32" s="108"/>
      <c r="D32" s="108"/>
      <c r="E32" s="109"/>
      <c r="F32" s="109"/>
      <c r="G32" s="109"/>
      <c r="H32" s="109"/>
      <c r="I32" s="109"/>
      <c r="J32" s="109"/>
      <c r="K32" s="109"/>
      <c r="L32" s="109"/>
      <c r="M32" s="109"/>
      <c r="N32" s="109"/>
      <c r="O32" s="113"/>
      <c r="P32" s="113"/>
      <c r="AC32" s="108"/>
      <c r="AD32" s="108"/>
      <c r="AE32" s="108"/>
      <c r="AF32" s="108"/>
      <c r="AG32" s="108"/>
      <c r="AH32" s="108"/>
    </row>
    <row r="33" spans="1:34" ht="30" customHeight="1" x14ac:dyDescent="0.25">
      <c r="A33" s="108"/>
      <c r="B33" s="107"/>
      <c r="C33" s="108"/>
      <c r="D33" s="108"/>
      <c r="E33" s="109"/>
      <c r="F33" s="109"/>
      <c r="G33" s="109"/>
      <c r="H33" s="109"/>
      <c r="I33" s="109"/>
      <c r="J33" s="109"/>
      <c r="K33" s="109"/>
      <c r="L33" s="109"/>
      <c r="M33" s="109"/>
      <c r="N33" s="109"/>
      <c r="O33" s="113"/>
      <c r="P33" s="113"/>
      <c r="AC33" s="108"/>
      <c r="AD33" s="108"/>
      <c r="AE33" s="108"/>
      <c r="AF33" s="108"/>
      <c r="AG33" s="108"/>
      <c r="AH33" s="108"/>
    </row>
    <row r="34" spans="1:34" ht="30" customHeight="1" x14ac:dyDescent="0.25">
      <c r="A34" s="108"/>
      <c r="B34" s="107"/>
      <c r="C34" s="108"/>
      <c r="D34" s="108"/>
      <c r="E34" s="109"/>
      <c r="F34" s="109"/>
      <c r="G34" s="109"/>
      <c r="H34" s="109"/>
      <c r="I34" s="109"/>
      <c r="J34" s="109"/>
      <c r="K34" s="109"/>
      <c r="L34" s="109"/>
      <c r="M34" s="109"/>
      <c r="N34" s="109"/>
      <c r="O34" s="113"/>
      <c r="P34" s="113"/>
      <c r="AC34" s="108"/>
      <c r="AD34" s="108"/>
      <c r="AE34" s="108"/>
      <c r="AF34" s="108"/>
      <c r="AG34" s="108"/>
      <c r="AH34" s="108"/>
    </row>
    <row r="35" spans="1:34" x14ac:dyDescent="0.25">
      <c r="A35" s="108"/>
      <c r="B35" s="107"/>
      <c r="C35" s="108"/>
      <c r="D35" s="108"/>
      <c r="E35" s="109"/>
      <c r="F35" s="109"/>
      <c r="G35" s="109"/>
      <c r="H35" s="109"/>
      <c r="I35" s="109"/>
      <c r="J35" s="109"/>
      <c r="K35" s="109"/>
      <c r="L35" s="109"/>
      <c r="M35" s="109"/>
      <c r="N35" s="109"/>
      <c r="O35" s="113"/>
      <c r="P35" s="113"/>
      <c r="AC35" s="108"/>
      <c r="AD35" s="108"/>
      <c r="AE35" s="108"/>
      <c r="AF35" s="108"/>
      <c r="AG35" s="108"/>
      <c r="AH35" s="108"/>
    </row>
    <row r="36" spans="1:34" x14ac:dyDescent="0.25">
      <c r="A36" s="108"/>
      <c r="B36" s="107"/>
      <c r="C36" s="108"/>
      <c r="D36" s="108"/>
      <c r="E36" s="109"/>
      <c r="F36" s="109"/>
      <c r="G36" s="109"/>
      <c r="H36" s="109"/>
      <c r="I36" s="109"/>
      <c r="J36" s="109"/>
      <c r="K36" s="109"/>
      <c r="L36" s="109"/>
      <c r="M36" s="109"/>
      <c r="N36" s="109"/>
      <c r="O36" s="113"/>
      <c r="P36" s="113"/>
      <c r="AC36" s="108"/>
      <c r="AD36" s="108"/>
      <c r="AE36" s="108"/>
      <c r="AF36" s="108"/>
      <c r="AG36" s="108"/>
      <c r="AH36" s="108"/>
    </row>
    <row r="37" spans="1:34" x14ac:dyDescent="0.25">
      <c r="A37" s="108"/>
      <c r="B37" s="107"/>
      <c r="C37" s="108"/>
      <c r="D37" s="108"/>
      <c r="E37" s="109"/>
      <c r="F37" s="109"/>
      <c r="G37" s="109"/>
      <c r="H37" s="109"/>
      <c r="I37" s="109"/>
      <c r="J37" s="109"/>
      <c r="K37" s="109"/>
      <c r="L37" s="109"/>
      <c r="M37" s="109"/>
      <c r="N37" s="109"/>
      <c r="O37" s="113"/>
      <c r="P37" s="113"/>
      <c r="AC37" s="108"/>
      <c r="AD37" s="108"/>
      <c r="AE37" s="108"/>
      <c r="AF37" s="108"/>
      <c r="AG37" s="108"/>
      <c r="AH37" s="108"/>
    </row>
    <row r="38" spans="1:34" x14ac:dyDescent="0.25">
      <c r="A38" s="108"/>
      <c r="B38" s="107"/>
      <c r="C38" s="108"/>
      <c r="D38" s="108"/>
      <c r="E38" s="109"/>
      <c r="F38" s="109"/>
      <c r="G38" s="109"/>
      <c r="H38" s="109"/>
      <c r="I38" s="109"/>
      <c r="J38" s="109"/>
      <c r="K38" s="109"/>
      <c r="L38" s="109"/>
      <c r="M38" s="109"/>
      <c r="N38" s="109"/>
      <c r="O38" s="113"/>
      <c r="P38" s="113"/>
      <c r="AC38" s="108"/>
      <c r="AD38" s="108"/>
      <c r="AE38" s="108"/>
      <c r="AF38" s="108"/>
      <c r="AG38" s="108"/>
      <c r="AH38" s="108"/>
    </row>
    <row r="39" spans="1:34" x14ac:dyDescent="0.25">
      <c r="A39" s="108"/>
      <c r="B39" s="107"/>
      <c r="C39" s="108"/>
      <c r="D39" s="108"/>
      <c r="E39" s="109"/>
      <c r="F39" s="109"/>
      <c r="G39" s="109"/>
      <c r="H39" s="109"/>
      <c r="I39" s="109"/>
      <c r="J39" s="109"/>
      <c r="K39" s="109"/>
      <c r="L39" s="109"/>
      <c r="M39" s="109"/>
      <c r="N39" s="109"/>
      <c r="O39" s="113"/>
      <c r="P39" s="113"/>
      <c r="AC39" s="108"/>
      <c r="AD39" s="108"/>
      <c r="AE39" s="108"/>
      <c r="AF39" s="108"/>
      <c r="AG39" s="108"/>
      <c r="AH39" s="108"/>
    </row>
    <row r="40" spans="1:34" x14ac:dyDescent="0.25">
      <c r="A40" s="108"/>
      <c r="B40" s="107"/>
      <c r="C40" s="108"/>
      <c r="D40" s="108"/>
      <c r="E40" s="109"/>
      <c r="F40" s="109"/>
      <c r="G40" s="109"/>
      <c r="H40" s="109"/>
      <c r="I40" s="109"/>
      <c r="J40" s="109"/>
      <c r="K40" s="109"/>
      <c r="L40" s="109"/>
      <c r="M40" s="109"/>
      <c r="N40" s="109"/>
      <c r="O40" s="113"/>
      <c r="P40" s="113"/>
      <c r="AC40" s="108"/>
      <c r="AD40" s="108"/>
      <c r="AE40" s="108"/>
      <c r="AF40" s="108"/>
      <c r="AG40" s="108"/>
      <c r="AH40" s="108"/>
    </row>
    <row r="41" spans="1:34" x14ac:dyDescent="0.25">
      <c r="A41" s="108"/>
      <c r="B41" s="107"/>
      <c r="C41" s="108"/>
      <c r="D41" s="108"/>
      <c r="E41" s="109"/>
      <c r="F41" s="109"/>
      <c r="G41" s="109"/>
      <c r="H41" s="109"/>
      <c r="I41" s="109"/>
      <c r="J41" s="109"/>
      <c r="K41" s="109"/>
      <c r="L41" s="109"/>
      <c r="M41" s="109"/>
      <c r="N41" s="109"/>
      <c r="O41" s="113"/>
      <c r="P41" s="113"/>
      <c r="AC41" s="108"/>
      <c r="AD41" s="108"/>
      <c r="AE41" s="108"/>
      <c r="AF41" s="108"/>
      <c r="AG41" s="108"/>
      <c r="AH41" s="108"/>
    </row>
    <row r="42" spans="1:34" x14ac:dyDescent="0.25">
      <c r="A42" s="108"/>
      <c r="B42" s="107"/>
      <c r="C42" s="108"/>
      <c r="D42" s="108"/>
      <c r="E42" s="109"/>
      <c r="F42" s="109"/>
      <c r="G42" s="109"/>
      <c r="H42" s="109"/>
      <c r="I42" s="109"/>
      <c r="J42" s="109"/>
      <c r="K42" s="109"/>
      <c r="L42" s="109"/>
      <c r="M42" s="109"/>
      <c r="N42" s="109"/>
      <c r="O42" s="113"/>
      <c r="P42" s="113"/>
      <c r="AC42" s="108"/>
      <c r="AD42" s="108"/>
      <c r="AE42" s="108"/>
      <c r="AF42" s="108"/>
      <c r="AG42" s="108"/>
      <c r="AH42" s="108"/>
    </row>
    <row r="43" spans="1:34" x14ac:dyDescent="0.25">
      <c r="A43" s="108"/>
      <c r="B43" s="107"/>
      <c r="C43" s="108"/>
      <c r="D43" s="108"/>
      <c r="E43" s="109"/>
      <c r="F43" s="109"/>
      <c r="G43" s="109"/>
      <c r="H43" s="109"/>
      <c r="I43" s="109"/>
      <c r="J43" s="109"/>
      <c r="K43" s="109"/>
      <c r="L43" s="109"/>
      <c r="M43" s="109"/>
      <c r="N43" s="109"/>
      <c r="O43" s="113"/>
      <c r="P43" s="113"/>
      <c r="AC43" s="108"/>
      <c r="AD43" s="108"/>
      <c r="AE43" s="108"/>
      <c r="AF43" s="108"/>
      <c r="AG43" s="108"/>
      <c r="AH43" s="108"/>
    </row>
    <row r="44" spans="1:34" x14ac:dyDescent="0.25">
      <c r="A44" s="108"/>
      <c r="B44" s="107"/>
      <c r="C44" s="108"/>
      <c r="D44" s="108"/>
      <c r="E44" s="109"/>
      <c r="F44" s="109"/>
      <c r="G44" s="109"/>
      <c r="H44" s="109"/>
      <c r="I44" s="109"/>
      <c r="J44" s="109"/>
      <c r="K44" s="109"/>
      <c r="L44" s="109"/>
      <c r="M44" s="109"/>
      <c r="N44" s="109"/>
      <c r="O44" s="113"/>
      <c r="P44" s="113"/>
      <c r="AC44" s="108"/>
      <c r="AD44" s="108"/>
      <c r="AE44" s="108"/>
      <c r="AF44" s="108"/>
      <c r="AG44" s="108"/>
      <c r="AH44" s="108"/>
    </row>
    <row r="45" spans="1:34" x14ac:dyDescent="0.25">
      <c r="A45" s="108"/>
      <c r="B45" s="107"/>
      <c r="C45" s="108"/>
      <c r="D45" s="108"/>
      <c r="E45" s="109"/>
      <c r="F45" s="109"/>
      <c r="G45" s="109"/>
      <c r="H45" s="109"/>
      <c r="I45" s="109"/>
      <c r="J45" s="109"/>
      <c r="K45" s="109"/>
      <c r="L45" s="109"/>
      <c r="M45" s="109"/>
      <c r="N45" s="109"/>
      <c r="O45" s="113"/>
      <c r="P45" s="113"/>
      <c r="AC45" s="108"/>
      <c r="AD45" s="108"/>
      <c r="AE45" s="108"/>
      <c r="AF45" s="108"/>
      <c r="AG45" s="108"/>
      <c r="AH45" s="108"/>
    </row>
    <row r="46" spans="1:34" x14ac:dyDescent="0.25">
      <c r="A46" s="108"/>
      <c r="B46" s="107"/>
      <c r="C46" s="108"/>
      <c r="D46" s="108"/>
      <c r="E46" s="109"/>
      <c r="F46" s="109"/>
      <c r="G46" s="109"/>
      <c r="H46" s="109"/>
      <c r="I46" s="109"/>
      <c r="J46" s="109"/>
      <c r="K46" s="109"/>
      <c r="L46" s="109"/>
      <c r="M46" s="109"/>
      <c r="N46" s="109"/>
      <c r="O46" s="113"/>
      <c r="P46" s="113"/>
      <c r="AC46" s="108"/>
      <c r="AD46" s="108"/>
      <c r="AE46" s="108"/>
      <c r="AF46" s="108"/>
      <c r="AG46" s="108"/>
      <c r="AH46" s="108"/>
    </row>
    <row r="47" spans="1:34" x14ac:dyDescent="0.25">
      <c r="A47" s="108"/>
      <c r="B47" s="107"/>
      <c r="C47" s="108"/>
      <c r="D47" s="108"/>
      <c r="E47" s="109"/>
      <c r="F47" s="109"/>
      <c r="G47" s="109"/>
      <c r="H47" s="109"/>
      <c r="I47" s="109"/>
      <c r="J47" s="109"/>
      <c r="K47" s="109"/>
      <c r="L47" s="109"/>
      <c r="M47" s="109"/>
      <c r="N47" s="109"/>
      <c r="O47" s="113"/>
      <c r="P47" s="113"/>
      <c r="AC47" s="108"/>
      <c r="AD47" s="108"/>
      <c r="AE47" s="108"/>
      <c r="AF47" s="108"/>
      <c r="AG47" s="108"/>
      <c r="AH47" s="108"/>
    </row>
    <row r="48" spans="1:34" x14ac:dyDescent="0.25">
      <c r="A48" s="108"/>
      <c r="B48" s="107"/>
      <c r="C48" s="108"/>
      <c r="D48" s="108"/>
      <c r="E48" s="109"/>
      <c r="F48" s="109"/>
      <c r="G48" s="109"/>
      <c r="H48" s="109"/>
      <c r="I48" s="109"/>
      <c r="J48" s="109"/>
      <c r="K48" s="109"/>
      <c r="L48" s="109"/>
      <c r="M48" s="109"/>
      <c r="N48" s="109"/>
      <c r="O48" s="113"/>
      <c r="P48" s="113"/>
      <c r="Q48" s="108"/>
      <c r="R48" s="108"/>
      <c r="S48" s="108"/>
      <c r="T48" s="108"/>
      <c r="U48" s="108"/>
      <c r="V48" s="108"/>
      <c r="W48" s="108"/>
      <c r="X48" s="108"/>
      <c r="Y48" s="108"/>
      <c r="Z48" s="108"/>
      <c r="AA48" s="108"/>
      <c r="AB48" s="108"/>
      <c r="AC48" s="108"/>
      <c r="AD48" s="108"/>
      <c r="AE48" s="108"/>
      <c r="AF48" s="108"/>
      <c r="AG48" s="108"/>
      <c r="AH48" s="108"/>
    </row>
    <row r="49" spans="1:34"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c r="AD49" s="108"/>
      <c r="AE49" s="108"/>
      <c r="AF49" s="108"/>
      <c r="AG49" s="108"/>
      <c r="AH49" s="108"/>
    </row>
    <row r="50" spans="1:34"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c r="AD50" s="108"/>
      <c r="AE50" s="108"/>
      <c r="AF50" s="108"/>
      <c r="AG50" s="108"/>
      <c r="AH50" s="108"/>
    </row>
    <row r="51" spans="1:34"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c r="AD51" s="108"/>
      <c r="AE51" s="108"/>
      <c r="AF51" s="108"/>
      <c r="AG51" s="108"/>
      <c r="AH51" s="108"/>
    </row>
    <row r="52" spans="1:34"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c r="AD52" s="108"/>
      <c r="AE52" s="108"/>
      <c r="AF52" s="108"/>
      <c r="AG52" s="108"/>
      <c r="AH52" s="108"/>
    </row>
    <row r="53" spans="1:34"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c r="AD53" s="108"/>
      <c r="AE53" s="108"/>
      <c r="AF53" s="108"/>
      <c r="AG53" s="108"/>
      <c r="AH53" s="108"/>
    </row>
    <row r="54" spans="1:34"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c r="AD54" s="108"/>
      <c r="AE54" s="108"/>
      <c r="AF54" s="108"/>
      <c r="AG54" s="108"/>
      <c r="AH54" s="108"/>
    </row>
    <row r="55" spans="1:34"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c r="AE55" s="108"/>
      <c r="AF55" s="108"/>
      <c r="AG55" s="108"/>
      <c r="AH55" s="108"/>
    </row>
    <row r="56" spans="1:34"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c r="AE56" s="108"/>
      <c r="AF56" s="108"/>
      <c r="AG56" s="108"/>
      <c r="AH56" s="108"/>
    </row>
    <row r="57" spans="1:34"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c r="AE57" s="108"/>
      <c r="AF57" s="108"/>
      <c r="AG57" s="108"/>
      <c r="AH57" s="108"/>
    </row>
    <row r="58" spans="1:34"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c r="AE58" s="108"/>
      <c r="AF58" s="108"/>
      <c r="AG58" s="108"/>
      <c r="AH58" s="108"/>
    </row>
    <row r="59" spans="1:34"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c r="AE59" s="108"/>
      <c r="AF59" s="108"/>
      <c r="AG59" s="108"/>
      <c r="AH59" s="108"/>
    </row>
    <row r="60" spans="1:34"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c r="AE60" s="108"/>
      <c r="AF60" s="108"/>
      <c r="AG60" s="108"/>
      <c r="AH60" s="108"/>
    </row>
    <row r="61" spans="1:34"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c r="AE61" s="108"/>
      <c r="AF61" s="108"/>
      <c r="AG61" s="108"/>
      <c r="AH61" s="108"/>
    </row>
    <row r="62" spans="1:34"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c r="AE62" s="108"/>
      <c r="AF62" s="108"/>
      <c r="AG62" s="108"/>
      <c r="AH62" s="108"/>
    </row>
    <row r="63" spans="1:34"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c r="AE63" s="108"/>
      <c r="AF63" s="108"/>
      <c r="AG63" s="108"/>
      <c r="AH63" s="108"/>
    </row>
    <row r="64" spans="1:34"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c r="AE64" s="108"/>
      <c r="AF64" s="108"/>
      <c r="AG64" s="108"/>
      <c r="AH64" s="108"/>
    </row>
    <row r="65" spans="1:34"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c r="AE65" s="108"/>
      <c r="AF65" s="108"/>
      <c r="AG65" s="108"/>
      <c r="AH65" s="108"/>
    </row>
    <row r="66" spans="1:34"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c r="AE66" s="108"/>
      <c r="AF66" s="108"/>
      <c r="AG66" s="108"/>
      <c r="AH66" s="108"/>
    </row>
    <row r="67" spans="1:34"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c r="AD67" s="108"/>
      <c r="AE67" s="108"/>
      <c r="AF67" s="108"/>
      <c r="AG67" s="108"/>
      <c r="AH67" s="108"/>
    </row>
    <row r="68" spans="1:34"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c r="AD68" s="108"/>
      <c r="AE68" s="108"/>
      <c r="AF68" s="108"/>
      <c r="AG68" s="108"/>
      <c r="AH68" s="108"/>
    </row>
    <row r="69" spans="1:34"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c r="AD69" s="108"/>
      <c r="AE69" s="108"/>
      <c r="AF69" s="108"/>
      <c r="AG69" s="108"/>
      <c r="AH69" s="108"/>
    </row>
    <row r="70" spans="1:34"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c r="AD70" s="108"/>
      <c r="AE70" s="108"/>
      <c r="AF70" s="108"/>
      <c r="AG70" s="108"/>
      <c r="AH70" s="108"/>
    </row>
    <row r="71" spans="1:34"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c r="AD71" s="108"/>
      <c r="AE71" s="108"/>
      <c r="AF71" s="108"/>
      <c r="AG71" s="108"/>
      <c r="AH71" s="108"/>
    </row>
    <row r="72" spans="1:34"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c r="AD72" s="108"/>
      <c r="AE72" s="108"/>
      <c r="AF72" s="108"/>
      <c r="AG72" s="108"/>
      <c r="AH72" s="108"/>
    </row>
    <row r="73" spans="1:34"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c r="AD73" s="108"/>
      <c r="AE73" s="108"/>
      <c r="AF73" s="108"/>
      <c r="AG73" s="108"/>
      <c r="AH73" s="108"/>
    </row>
    <row r="74" spans="1:34"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c r="AD74" s="108"/>
      <c r="AE74" s="108"/>
      <c r="AF74" s="108"/>
      <c r="AG74" s="108"/>
      <c r="AH74" s="108"/>
    </row>
    <row r="75" spans="1:34"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c r="AD75" s="108"/>
      <c r="AE75" s="108"/>
      <c r="AF75" s="108"/>
      <c r="AG75" s="108"/>
      <c r="AH75" s="108"/>
    </row>
    <row r="76" spans="1:34" x14ac:dyDescent="0.25">
      <c r="A76" s="108"/>
      <c r="P76" s="113"/>
      <c r="Q76" s="108"/>
      <c r="R76" s="108"/>
      <c r="S76" s="108"/>
      <c r="T76" s="108"/>
      <c r="U76" s="108"/>
      <c r="V76" s="108"/>
      <c r="W76" s="108"/>
      <c r="X76" s="108"/>
      <c r="Y76" s="108"/>
      <c r="Z76" s="108"/>
      <c r="AA76" s="108"/>
      <c r="AB76" s="108"/>
      <c r="AC76" s="108"/>
      <c r="AD76" s="108"/>
      <c r="AE76" s="108"/>
      <c r="AF76" s="108"/>
      <c r="AG76" s="108"/>
      <c r="AH76" s="108"/>
    </row>
    <row r="77" spans="1:34" x14ac:dyDescent="0.25">
      <c r="A77" s="108"/>
      <c r="P77" s="113"/>
      <c r="Q77" s="108"/>
      <c r="R77" s="108"/>
      <c r="S77" s="108"/>
      <c r="T77" s="108"/>
      <c r="U77" s="108"/>
      <c r="V77" s="108"/>
      <c r="W77" s="108"/>
      <c r="X77" s="108"/>
      <c r="Y77" s="108"/>
      <c r="Z77" s="108"/>
      <c r="AA77" s="108"/>
      <c r="AB77" s="108"/>
      <c r="AC77" s="108"/>
      <c r="AD77" s="108"/>
      <c r="AE77" s="108"/>
      <c r="AF77" s="108"/>
      <c r="AG77" s="108"/>
      <c r="AH77" s="108"/>
    </row>
    <row r="78" spans="1:34" x14ac:dyDescent="0.25">
      <c r="P78" s="113"/>
      <c r="Q78" s="108"/>
      <c r="R78" s="108"/>
      <c r="S78" s="108"/>
      <c r="T78" s="108"/>
      <c r="U78" s="108"/>
      <c r="V78" s="108"/>
      <c r="W78" s="108"/>
      <c r="X78" s="108"/>
      <c r="Y78" s="108"/>
      <c r="Z78" s="108"/>
      <c r="AA78" s="108"/>
      <c r="AB78" s="108"/>
      <c r="AC78" s="108"/>
      <c r="AD78" s="108"/>
      <c r="AE78" s="108"/>
      <c r="AF78" s="108"/>
      <c r="AG78" s="108"/>
      <c r="AH78" s="108"/>
    </row>
    <row r="79" spans="1:34" x14ac:dyDescent="0.25">
      <c r="B79"/>
      <c r="E79"/>
      <c r="F79"/>
      <c r="G79"/>
      <c r="H79"/>
      <c r="I79"/>
      <c r="J79"/>
      <c r="K79"/>
      <c r="L79"/>
      <c r="M79"/>
      <c r="N79"/>
      <c r="O79"/>
      <c r="P79" s="113"/>
      <c r="Q79" s="108"/>
      <c r="R79" s="108"/>
      <c r="S79" s="108"/>
      <c r="T79" s="108"/>
      <c r="U79" s="108"/>
      <c r="V79" s="108"/>
      <c r="W79" s="108"/>
      <c r="X79" s="108"/>
      <c r="Y79" s="108"/>
      <c r="Z79" s="108"/>
      <c r="AA79" s="108"/>
      <c r="AB79" s="108"/>
      <c r="AC79" s="108"/>
      <c r="AD79" s="108"/>
      <c r="AE79" s="108"/>
      <c r="AF79" s="108"/>
      <c r="AG79" s="108"/>
      <c r="AH79" s="108"/>
    </row>
    <row r="80" spans="1:34" x14ac:dyDescent="0.25">
      <c r="B80"/>
      <c r="E80"/>
      <c r="F80"/>
      <c r="G80"/>
      <c r="H80"/>
      <c r="I80"/>
      <c r="J80"/>
      <c r="K80"/>
      <c r="L80"/>
      <c r="M80"/>
      <c r="N80"/>
      <c r="O80"/>
      <c r="P80" s="113"/>
      <c r="Q80" s="108"/>
      <c r="R80" s="108"/>
      <c r="S80" s="108"/>
      <c r="T80" s="108"/>
      <c r="U80" s="108"/>
      <c r="V80" s="108"/>
      <c r="W80" s="108"/>
      <c r="X80" s="108"/>
      <c r="Y80" s="108"/>
      <c r="Z80" s="108"/>
      <c r="AA80" s="108"/>
      <c r="AB80" s="108"/>
      <c r="AC80" s="108"/>
      <c r="AD80" s="108"/>
      <c r="AE80" s="108"/>
      <c r="AF80" s="108"/>
      <c r="AG80" s="108"/>
      <c r="AH80" s="108"/>
    </row>
    <row r="81" spans="2:34" x14ac:dyDescent="0.25">
      <c r="B81"/>
      <c r="E81"/>
      <c r="F81"/>
      <c r="G81"/>
      <c r="H81"/>
      <c r="I81"/>
      <c r="J81"/>
      <c r="K81"/>
      <c r="L81"/>
      <c r="M81"/>
      <c r="N81"/>
      <c r="O81"/>
      <c r="P81" s="113"/>
      <c r="Q81" s="108"/>
      <c r="R81" s="108"/>
      <c r="S81" s="108"/>
      <c r="T81" s="108"/>
      <c r="U81" s="108"/>
      <c r="V81" s="108"/>
      <c r="W81" s="108"/>
      <c r="X81" s="108"/>
      <c r="Y81" s="108"/>
      <c r="Z81" s="108"/>
      <c r="AA81" s="108"/>
      <c r="AB81" s="108"/>
      <c r="AC81" s="108"/>
      <c r="AD81" s="108"/>
      <c r="AE81" s="108"/>
      <c r="AF81" s="108"/>
      <c r="AG81" s="108"/>
      <c r="AH81" s="108"/>
    </row>
    <row r="82" spans="2:34" x14ac:dyDescent="0.25">
      <c r="B82"/>
      <c r="E82"/>
      <c r="F82"/>
      <c r="G82"/>
      <c r="H82"/>
      <c r="I82"/>
      <c r="J82"/>
      <c r="K82"/>
      <c r="L82"/>
      <c r="M82"/>
      <c r="N82"/>
      <c r="O82"/>
      <c r="P82" s="113"/>
      <c r="Q82" s="108"/>
      <c r="R82" s="108"/>
      <c r="S82" s="108"/>
      <c r="T82" s="108"/>
      <c r="U82" s="108"/>
      <c r="V82" s="108"/>
      <c r="W82" s="108"/>
      <c r="X82" s="108"/>
      <c r="Y82" s="108"/>
      <c r="Z82" s="108"/>
      <c r="AA82" s="108"/>
      <c r="AB82" s="108"/>
      <c r="AC82" s="108"/>
      <c r="AD82" s="108"/>
      <c r="AE82" s="108"/>
      <c r="AF82" s="108"/>
      <c r="AG82" s="108"/>
      <c r="AH82" s="108"/>
    </row>
    <row r="83" spans="2:34" x14ac:dyDescent="0.25">
      <c r="B83"/>
      <c r="E83"/>
      <c r="F83"/>
      <c r="G83"/>
      <c r="H83"/>
      <c r="I83"/>
      <c r="J83"/>
      <c r="K83"/>
      <c r="L83"/>
      <c r="M83"/>
      <c r="N83"/>
      <c r="O83"/>
      <c r="P83" s="113"/>
      <c r="Q83" s="108"/>
      <c r="R83" s="108"/>
      <c r="S83" s="108"/>
      <c r="T83" s="108"/>
      <c r="U83" s="108"/>
      <c r="V83" s="108"/>
      <c r="W83" s="108"/>
      <c r="X83" s="108"/>
      <c r="Y83" s="108"/>
      <c r="Z83" s="108"/>
      <c r="AA83" s="108"/>
      <c r="AB83" s="108"/>
      <c r="AC83" s="108"/>
      <c r="AD83" s="108"/>
      <c r="AE83" s="108"/>
      <c r="AF83" s="108"/>
      <c r="AG83" s="108"/>
      <c r="AH83" s="108"/>
    </row>
    <row r="84" spans="2:34" x14ac:dyDescent="0.25">
      <c r="P84" s="113"/>
      <c r="Q84" s="108"/>
      <c r="R84" s="108"/>
      <c r="S84" s="108"/>
      <c r="T84" s="108"/>
      <c r="U84" s="108"/>
      <c r="V84" s="108"/>
      <c r="W84" s="108"/>
      <c r="X84" s="108"/>
      <c r="Y84" s="108"/>
      <c r="Z84" s="108"/>
      <c r="AA84" s="108"/>
      <c r="AB84" s="108"/>
      <c r="AC84" s="108"/>
      <c r="AD84" s="108"/>
      <c r="AE84" s="108"/>
      <c r="AF84" s="108"/>
      <c r="AG84" s="108"/>
      <c r="AH84" s="108"/>
    </row>
    <row r="85" spans="2:34" x14ac:dyDescent="0.25">
      <c r="P85" s="113"/>
      <c r="AC85" s="108"/>
      <c r="AD85" s="108"/>
      <c r="AE85" s="108"/>
      <c r="AF85" s="108"/>
      <c r="AG85" s="108"/>
      <c r="AH85" s="108"/>
    </row>
  </sheetData>
  <mergeCells count="79">
    <mergeCell ref="Z4:AC4"/>
    <mergeCell ref="Q3:AC3"/>
    <mergeCell ref="B3:O3"/>
    <mergeCell ref="B4:C8"/>
    <mergeCell ref="D4:D8"/>
    <mergeCell ref="E4:J4"/>
    <mergeCell ref="K4:N4"/>
    <mergeCell ref="O4:O8"/>
    <mergeCell ref="Q4:V5"/>
    <mergeCell ref="W4:Y4"/>
    <mergeCell ref="R7:V7"/>
    <mergeCell ref="E5:F6"/>
    <mergeCell ref="G5:H6"/>
    <mergeCell ref="I5:J6"/>
    <mergeCell ref="K5:L6"/>
    <mergeCell ref="M5:N6"/>
    <mergeCell ref="R6:V6"/>
    <mergeCell ref="E7:F7"/>
    <mergeCell ref="G7:H7"/>
    <mergeCell ref="I7:J7"/>
    <mergeCell ref="K7:L7"/>
    <mergeCell ref="M7:N7"/>
    <mergeCell ref="R8:V8"/>
    <mergeCell ref="C9:D9"/>
    <mergeCell ref="R9:V9"/>
    <mergeCell ref="C10:D10"/>
    <mergeCell ref="R10:V10"/>
    <mergeCell ref="C11:D11"/>
    <mergeCell ref="R11:V11"/>
    <mergeCell ref="C12:D12"/>
    <mergeCell ref="C13:D13"/>
    <mergeCell ref="Q12:X12"/>
    <mergeCell ref="C14:D14"/>
    <mergeCell ref="W13:Y13"/>
    <mergeCell ref="Z13:AB13"/>
    <mergeCell ref="B15:B17"/>
    <mergeCell ref="C15:D15"/>
    <mergeCell ref="Q16:V16"/>
    <mergeCell ref="W16:AB16"/>
    <mergeCell ref="C16:D16"/>
    <mergeCell ref="Q17:V17"/>
    <mergeCell ref="W17:Y17"/>
    <mergeCell ref="Z17:AB17"/>
    <mergeCell ref="C17:D17"/>
    <mergeCell ref="Q18:V18"/>
    <mergeCell ref="W18:Y18"/>
    <mergeCell ref="Z18:AB18"/>
    <mergeCell ref="Q19:V19"/>
    <mergeCell ref="W19:Y19"/>
    <mergeCell ref="Z19:AB19"/>
    <mergeCell ref="Q20:V20"/>
    <mergeCell ref="W20:Y20"/>
    <mergeCell ref="Z20:AB20"/>
    <mergeCell ref="Q26:V26"/>
    <mergeCell ref="W26:Y26"/>
    <mergeCell ref="Z26:AB26"/>
    <mergeCell ref="Q21:V21"/>
    <mergeCell ref="W21:Y21"/>
    <mergeCell ref="Z21:AB21"/>
    <mergeCell ref="Q22:V22"/>
    <mergeCell ref="W22:Y22"/>
    <mergeCell ref="Z22:AB22"/>
    <mergeCell ref="Q24:V24"/>
    <mergeCell ref="W24:AB24"/>
    <mergeCell ref="Q25:V25"/>
    <mergeCell ref="W25:Y25"/>
    <mergeCell ref="Z25:AB25"/>
    <mergeCell ref="Q27:V27"/>
    <mergeCell ref="W27:Y27"/>
    <mergeCell ref="Z27:AB27"/>
    <mergeCell ref="Q28:V28"/>
    <mergeCell ref="W28:Y28"/>
    <mergeCell ref="Z28:AB28"/>
    <mergeCell ref="Q29:V29"/>
    <mergeCell ref="W29:Y29"/>
    <mergeCell ref="Z29:AB29"/>
    <mergeCell ref="Q30:V30"/>
    <mergeCell ref="W30:Y30"/>
    <mergeCell ref="Z30:AB3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F85"/>
  <sheetViews>
    <sheetView topLeftCell="F2" zoomScale="70" zoomScaleNormal="70" workbookViewId="0">
      <selection activeCell="Q4" sqref="Q4:V15"/>
    </sheetView>
  </sheetViews>
  <sheetFormatPr baseColWidth="10" defaultRowHeight="15" x14ac:dyDescent="0.25"/>
  <cols>
    <col min="1" max="1" width="4.85546875" customWidth="1"/>
    <col min="2" max="2" width="5" style="22" customWidth="1"/>
    <col min="3" max="3" width="28" customWidth="1"/>
    <col min="4" max="4" width="38.140625" customWidth="1"/>
    <col min="5" max="14" width="10.7109375" style="36" customWidth="1"/>
    <col min="15" max="15" width="8.85546875" style="19" customWidth="1"/>
    <col min="16" max="16" width="5" style="19" customWidth="1"/>
    <col min="17" max="17" width="4.140625" customWidth="1"/>
    <col min="29" max="29" width="15.140625" customWidth="1"/>
  </cols>
  <sheetData>
    <row r="2" spans="1:29" ht="15" customHeight="1" x14ac:dyDescent="0.25">
      <c r="A2" s="108"/>
      <c r="B2" s="107"/>
      <c r="C2" s="37"/>
      <c r="D2" s="108"/>
      <c r="E2" s="109"/>
      <c r="F2" s="109"/>
      <c r="G2" s="109"/>
      <c r="H2" s="109"/>
      <c r="I2" s="109"/>
      <c r="J2" s="109"/>
      <c r="K2" s="109"/>
      <c r="L2" s="109"/>
      <c r="M2" s="109"/>
      <c r="N2" s="109"/>
      <c r="O2" s="113"/>
      <c r="P2" s="113"/>
      <c r="Q2" s="108"/>
      <c r="R2" s="108"/>
      <c r="S2" s="108"/>
      <c r="T2" s="108"/>
      <c r="U2" s="108"/>
      <c r="V2" s="108"/>
      <c r="W2" s="108"/>
      <c r="X2" s="108"/>
      <c r="Y2" s="108"/>
      <c r="Z2" s="108"/>
      <c r="AA2" s="108"/>
      <c r="AB2" s="108"/>
      <c r="AC2" s="108"/>
    </row>
    <row r="3" spans="1:29" ht="44.25" customHeight="1" x14ac:dyDescent="0.25">
      <c r="A3" s="108"/>
      <c r="B3" s="276" t="s">
        <v>964</v>
      </c>
      <c r="C3" s="276"/>
      <c r="D3" s="276"/>
      <c r="E3" s="276"/>
      <c r="F3" s="276"/>
      <c r="G3" s="276"/>
      <c r="H3" s="276"/>
      <c r="I3" s="276"/>
      <c r="J3" s="276"/>
      <c r="K3" s="276"/>
      <c r="L3" s="276"/>
      <c r="M3" s="276"/>
      <c r="N3" s="276"/>
      <c r="O3" s="276"/>
      <c r="P3" s="114"/>
      <c r="Q3" s="351" t="s">
        <v>529</v>
      </c>
      <c r="R3" s="352"/>
      <c r="S3" s="352"/>
      <c r="T3" s="352"/>
      <c r="U3" s="352"/>
      <c r="V3" s="352"/>
      <c r="W3" s="352"/>
      <c r="X3" s="352"/>
      <c r="Y3" s="352"/>
      <c r="Z3" s="352"/>
      <c r="AA3" s="352"/>
      <c r="AB3" s="352"/>
      <c r="AC3" s="352"/>
    </row>
    <row r="4" spans="1:29" ht="37.5" customHeight="1" x14ac:dyDescent="0.25">
      <c r="A4" s="108"/>
      <c r="B4" s="277" t="s">
        <v>3</v>
      </c>
      <c r="C4" s="277"/>
      <c r="D4" s="278" t="s">
        <v>393</v>
      </c>
      <c r="E4" s="279" t="s">
        <v>396</v>
      </c>
      <c r="F4" s="280"/>
      <c r="G4" s="280"/>
      <c r="H4" s="280"/>
      <c r="I4" s="280"/>
      <c r="J4" s="280"/>
      <c r="K4" s="281" t="s">
        <v>395</v>
      </c>
      <c r="L4" s="282"/>
      <c r="M4" s="282"/>
      <c r="N4" s="283"/>
      <c r="O4" s="284" t="s">
        <v>394</v>
      </c>
      <c r="P4" s="115"/>
      <c r="Q4" s="310" t="s">
        <v>965</v>
      </c>
      <c r="R4" s="310"/>
      <c r="S4" s="310"/>
      <c r="T4" s="310"/>
      <c r="U4" s="310"/>
      <c r="V4" s="310"/>
      <c r="W4" s="309" t="s">
        <v>531</v>
      </c>
      <c r="X4" s="309"/>
      <c r="Y4" s="309"/>
      <c r="Z4" s="350" t="s">
        <v>59</v>
      </c>
      <c r="AA4" s="350"/>
      <c r="AB4" s="350"/>
      <c r="AC4" s="350"/>
    </row>
    <row r="5" spans="1:29" ht="39.950000000000003" customHeight="1" x14ac:dyDescent="0.25">
      <c r="A5" s="108"/>
      <c r="B5" s="277"/>
      <c r="C5" s="277"/>
      <c r="D5" s="278"/>
      <c r="E5" s="301" t="s">
        <v>520</v>
      </c>
      <c r="F5" s="302"/>
      <c r="G5" s="311" t="s">
        <v>521</v>
      </c>
      <c r="H5" s="302"/>
      <c r="I5" s="311" t="s">
        <v>522</v>
      </c>
      <c r="J5" s="302"/>
      <c r="K5" s="313" t="s">
        <v>523</v>
      </c>
      <c r="L5" s="314"/>
      <c r="M5" s="313" t="s">
        <v>524</v>
      </c>
      <c r="N5" s="314"/>
      <c r="O5" s="285"/>
      <c r="P5" s="115"/>
      <c r="Q5" s="310"/>
      <c r="R5" s="310"/>
      <c r="S5" s="310"/>
      <c r="T5" s="310"/>
      <c r="U5" s="310"/>
      <c r="V5" s="310"/>
      <c r="W5" s="43" t="s">
        <v>82</v>
      </c>
      <c r="X5" s="43" t="s">
        <v>83</v>
      </c>
      <c r="Y5" s="45" t="s">
        <v>375</v>
      </c>
      <c r="Z5" s="41" t="s">
        <v>82</v>
      </c>
      <c r="AA5" s="41" t="s">
        <v>83</v>
      </c>
      <c r="AB5" s="26" t="s">
        <v>383</v>
      </c>
      <c r="AC5" s="26" t="s">
        <v>1100</v>
      </c>
    </row>
    <row r="6" spans="1:29" ht="39.950000000000003" customHeight="1" x14ac:dyDescent="0.25">
      <c r="A6" s="108"/>
      <c r="B6" s="277"/>
      <c r="C6" s="277"/>
      <c r="D6" s="278"/>
      <c r="E6" s="303"/>
      <c r="F6" s="304"/>
      <c r="G6" s="312"/>
      <c r="H6" s="304"/>
      <c r="I6" s="312"/>
      <c r="J6" s="304"/>
      <c r="K6" s="315"/>
      <c r="L6" s="316"/>
      <c r="M6" s="315"/>
      <c r="N6" s="316"/>
      <c r="O6" s="285"/>
      <c r="P6" s="115"/>
      <c r="Q6" s="31">
        <v>48</v>
      </c>
      <c r="R6" s="306" t="s">
        <v>401</v>
      </c>
      <c r="S6" s="306"/>
      <c r="T6" s="306"/>
      <c r="U6" s="306"/>
      <c r="V6" s="306"/>
      <c r="W6" s="31">
        <v>2</v>
      </c>
      <c r="X6" s="31">
        <v>4</v>
      </c>
      <c r="Y6" s="47" t="s">
        <v>626</v>
      </c>
      <c r="Z6" s="31">
        <v>1</v>
      </c>
      <c r="AA6" s="31">
        <v>4</v>
      </c>
      <c r="AB6" s="161" t="s">
        <v>626</v>
      </c>
      <c r="AC6" s="157" t="s">
        <v>1102</v>
      </c>
    </row>
    <row r="7" spans="1:29" ht="31.5" customHeight="1" x14ac:dyDescent="0.25">
      <c r="A7" s="108"/>
      <c r="B7" s="277"/>
      <c r="C7" s="277"/>
      <c r="D7" s="278"/>
      <c r="E7" s="297" t="s">
        <v>525</v>
      </c>
      <c r="F7" s="298"/>
      <c r="G7" s="297" t="s">
        <v>525</v>
      </c>
      <c r="H7" s="298"/>
      <c r="I7" s="297" t="s">
        <v>526</v>
      </c>
      <c r="J7" s="298"/>
      <c r="K7" s="297" t="s">
        <v>525</v>
      </c>
      <c r="L7" s="298"/>
      <c r="M7" s="297" t="s">
        <v>527</v>
      </c>
      <c r="N7" s="298"/>
      <c r="O7" s="285"/>
      <c r="P7" s="115"/>
      <c r="Q7" s="31">
        <v>49</v>
      </c>
      <c r="R7" s="306" t="s">
        <v>406</v>
      </c>
      <c r="S7" s="306"/>
      <c r="T7" s="306"/>
      <c r="U7" s="306"/>
      <c r="V7" s="306"/>
      <c r="W7" s="31">
        <v>2</v>
      </c>
      <c r="X7" s="31">
        <v>3</v>
      </c>
      <c r="Y7" s="46" t="s">
        <v>1104</v>
      </c>
      <c r="Z7" s="31">
        <v>1</v>
      </c>
      <c r="AA7" s="31">
        <v>3</v>
      </c>
      <c r="AB7" s="15" t="s">
        <v>1104</v>
      </c>
      <c r="AC7" s="157" t="s">
        <v>1102</v>
      </c>
    </row>
    <row r="8" spans="1:29" ht="32.25" customHeight="1" thickBot="1" x14ac:dyDescent="0.3">
      <c r="A8" s="108"/>
      <c r="B8" s="277"/>
      <c r="C8" s="317"/>
      <c r="D8" s="318"/>
      <c r="E8" s="38" t="s">
        <v>515</v>
      </c>
      <c r="F8" s="39" t="s">
        <v>83</v>
      </c>
      <c r="G8" s="39" t="s">
        <v>82</v>
      </c>
      <c r="H8" s="39" t="s">
        <v>83</v>
      </c>
      <c r="I8" s="39" t="s">
        <v>82</v>
      </c>
      <c r="J8" s="39" t="s">
        <v>83</v>
      </c>
      <c r="K8" s="39" t="s">
        <v>82</v>
      </c>
      <c r="L8" s="39" t="s">
        <v>83</v>
      </c>
      <c r="M8" s="39" t="s">
        <v>82</v>
      </c>
      <c r="N8" s="39" t="s">
        <v>83</v>
      </c>
      <c r="O8" s="285"/>
      <c r="P8" s="115"/>
      <c r="Q8" s="31">
        <v>50</v>
      </c>
      <c r="R8" s="306" t="s">
        <v>392</v>
      </c>
      <c r="S8" s="306"/>
      <c r="T8" s="306"/>
      <c r="U8" s="306"/>
      <c r="V8" s="306"/>
      <c r="W8" s="31">
        <v>3</v>
      </c>
      <c r="X8" s="31">
        <v>2</v>
      </c>
      <c r="Y8" s="46" t="s">
        <v>1104</v>
      </c>
      <c r="Z8" s="31">
        <v>1</v>
      </c>
      <c r="AA8" s="31">
        <v>2</v>
      </c>
      <c r="AB8" s="17" t="s">
        <v>1105</v>
      </c>
      <c r="AC8" s="157" t="s">
        <v>1102</v>
      </c>
    </row>
    <row r="9" spans="1:29" ht="30" customHeight="1" x14ac:dyDescent="0.25">
      <c r="A9" s="108"/>
      <c r="B9" s="124">
        <v>48</v>
      </c>
      <c r="C9" s="334" t="s">
        <v>403</v>
      </c>
      <c r="D9" s="334"/>
      <c r="E9" s="40">
        <v>15</v>
      </c>
      <c r="F9" s="40"/>
      <c r="G9" s="40">
        <v>15</v>
      </c>
      <c r="H9" s="40"/>
      <c r="I9" s="40">
        <v>25</v>
      </c>
      <c r="J9" s="40"/>
      <c r="K9" s="40">
        <v>15</v>
      </c>
      <c r="L9" s="40"/>
      <c r="M9" s="40">
        <v>20</v>
      </c>
      <c r="N9" s="40"/>
      <c r="O9" s="44">
        <f>SUM(E9:M9)</f>
        <v>90</v>
      </c>
      <c r="P9" s="116"/>
      <c r="Q9" s="31">
        <v>51</v>
      </c>
      <c r="R9" s="399" t="s">
        <v>642</v>
      </c>
      <c r="S9" s="400"/>
      <c r="T9" s="400"/>
      <c r="U9" s="400"/>
      <c r="V9" s="401"/>
      <c r="W9" s="31">
        <v>2</v>
      </c>
      <c r="X9" s="31">
        <v>5</v>
      </c>
      <c r="Y9" s="123" t="s">
        <v>623</v>
      </c>
      <c r="Z9" s="31">
        <v>1</v>
      </c>
      <c r="AA9" s="31">
        <v>5</v>
      </c>
      <c r="AB9" s="161" t="s">
        <v>626</v>
      </c>
      <c r="AC9" s="157" t="s">
        <v>1102</v>
      </c>
    </row>
    <row r="10" spans="1:29" ht="30" customHeight="1" x14ac:dyDescent="0.25">
      <c r="A10" s="108"/>
      <c r="B10" s="428">
        <v>49</v>
      </c>
      <c r="C10" s="333" t="s">
        <v>966</v>
      </c>
      <c r="D10" s="333"/>
      <c r="E10" s="42">
        <v>15</v>
      </c>
      <c r="F10" s="42"/>
      <c r="G10" s="42">
        <v>15</v>
      </c>
      <c r="H10" s="42"/>
      <c r="I10" s="42">
        <v>25</v>
      </c>
      <c r="J10" s="42"/>
      <c r="K10" s="42">
        <v>15</v>
      </c>
      <c r="L10" s="42"/>
      <c r="M10" s="42">
        <v>30</v>
      </c>
      <c r="N10" s="42"/>
      <c r="O10" s="44">
        <f t="shared" ref="O10:O20" si="0">SUM(E10:M10)</f>
        <v>100</v>
      </c>
      <c r="P10" s="116"/>
      <c r="Q10" s="31">
        <v>52</v>
      </c>
      <c r="R10" s="306" t="s">
        <v>415</v>
      </c>
      <c r="S10" s="306"/>
      <c r="T10" s="306"/>
      <c r="U10" s="306"/>
      <c r="V10" s="306"/>
      <c r="W10" s="31">
        <v>2</v>
      </c>
      <c r="X10" s="31">
        <v>5</v>
      </c>
      <c r="Y10" s="123" t="s">
        <v>623</v>
      </c>
      <c r="Z10" s="31">
        <v>1</v>
      </c>
      <c r="AA10" s="31">
        <v>5</v>
      </c>
      <c r="AB10" s="161" t="s">
        <v>626</v>
      </c>
      <c r="AC10" s="157" t="s">
        <v>1102</v>
      </c>
    </row>
    <row r="11" spans="1:29" ht="30" customHeight="1" x14ac:dyDescent="0.25">
      <c r="A11" s="108"/>
      <c r="B11" s="430"/>
      <c r="C11" s="333" t="s">
        <v>967</v>
      </c>
      <c r="D11" s="333"/>
      <c r="E11" s="42"/>
      <c r="F11" s="42"/>
      <c r="G11" s="42"/>
      <c r="H11" s="42"/>
      <c r="I11" s="42"/>
      <c r="J11" s="42"/>
      <c r="K11" s="42"/>
      <c r="L11" s="42"/>
      <c r="M11" s="42"/>
      <c r="N11" s="42"/>
      <c r="O11" s="44">
        <f t="shared" si="0"/>
        <v>0</v>
      </c>
      <c r="P11" s="116"/>
      <c r="Q11" s="31">
        <v>53</v>
      </c>
      <c r="R11" s="306" t="s">
        <v>334</v>
      </c>
      <c r="S11" s="306"/>
      <c r="T11" s="306"/>
      <c r="U11" s="306"/>
      <c r="V11" s="306"/>
      <c r="W11" s="31">
        <v>1</v>
      </c>
      <c r="X11" s="31">
        <v>4</v>
      </c>
      <c r="Y11" s="47" t="s">
        <v>626</v>
      </c>
      <c r="Z11" s="31">
        <v>1</v>
      </c>
      <c r="AA11" s="31">
        <v>4</v>
      </c>
      <c r="AB11" s="161" t="s">
        <v>626</v>
      </c>
      <c r="AC11" s="157" t="s">
        <v>1102</v>
      </c>
    </row>
    <row r="12" spans="1:29" ht="30" customHeight="1" x14ac:dyDescent="0.25">
      <c r="A12" s="108"/>
      <c r="B12" s="124">
        <v>50</v>
      </c>
      <c r="C12" s="299" t="s">
        <v>408</v>
      </c>
      <c r="D12" s="299"/>
      <c r="E12" s="40">
        <v>15</v>
      </c>
      <c r="F12" s="40"/>
      <c r="G12" s="40">
        <v>15</v>
      </c>
      <c r="H12" s="40"/>
      <c r="I12" s="40">
        <v>25</v>
      </c>
      <c r="J12" s="40"/>
      <c r="K12" s="40">
        <v>15</v>
      </c>
      <c r="L12" s="40"/>
      <c r="M12" s="40">
        <v>25</v>
      </c>
      <c r="N12" s="40"/>
      <c r="O12" s="44">
        <f t="shared" si="0"/>
        <v>95</v>
      </c>
      <c r="P12" s="116"/>
      <c r="Q12" s="31">
        <v>54</v>
      </c>
      <c r="R12" s="306" t="s">
        <v>436</v>
      </c>
      <c r="S12" s="306"/>
      <c r="T12" s="306"/>
      <c r="U12" s="306"/>
      <c r="V12" s="306"/>
      <c r="W12" s="31">
        <v>1</v>
      </c>
      <c r="X12" s="31">
        <v>3</v>
      </c>
      <c r="Y12" s="46" t="s">
        <v>1104</v>
      </c>
      <c r="Z12" s="31">
        <v>1</v>
      </c>
      <c r="AA12" s="31">
        <v>3</v>
      </c>
      <c r="AB12" s="15" t="s">
        <v>1104</v>
      </c>
      <c r="AC12" s="157" t="s">
        <v>1102</v>
      </c>
    </row>
    <row r="13" spans="1:29" ht="30" customHeight="1" x14ac:dyDescent="0.25">
      <c r="A13" s="108"/>
      <c r="B13" s="124">
        <v>51</v>
      </c>
      <c r="C13" s="333" t="s">
        <v>412</v>
      </c>
      <c r="D13" s="333"/>
      <c r="E13" s="42">
        <v>15</v>
      </c>
      <c r="F13" s="42"/>
      <c r="G13" s="42">
        <v>15</v>
      </c>
      <c r="H13" s="42"/>
      <c r="I13" s="42">
        <v>25</v>
      </c>
      <c r="J13" s="42"/>
      <c r="K13" s="42">
        <v>15</v>
      </c>
      <c r="L13" s="42"/>
      <c r="M13" s="42">
        <v>15</v>
      </c>
      <c r="N13" s="42"/>
      <c r="O13" s="44">
        <f t="shared" si="0"/>
        <v>85</v>
      </c>
      <c r="P13" s="116"/>
      <c r="Q13" s="31">
        <v>55</v>
      </c>
      <c r="R13" s="306" t="s">
        <v>430</v>
      </c>
      <c r="S13" s="306"/>
      <c r="T13" s="306"/>
      <c r="U13" s="306"/>
      <c r="V13" s="306"/>
      <c r="W13" s="31">
        <v>1</v>
      </c>
      <c r="X13" s="31">
        <v>3</v>
      </c>
      <c r="Y13" s="46" t="s">
        <v>1104</v>
      </c>
      <c r="Z13" s="31">
        <v>1</v>
      </c>
      <c r="AA13" s="31">
        <v>3</v>
      </c>
      <c r="AB13" s="15" t="s">
        <v>1104</v>
      </c>
      <c r="AC13" s="157" t="s">
        <v>1102</v>
      </c>
    </row>
    <row r="14" spans="1:29" ht="30" customHeight="1" x14ac:dyDescent="0.25">
      <c r="A14" s="108"/>
      <c r="B14" s="124">
        <v>52</v>
      </c>
      <c r="C14" s="299" t="s">
        <v>417</v>
      </c>
      <c r="D14" s="299"/>
      <c r="E14" s="40">
        <v>15</v>
      </c>
      <c r="F14" s="40"/>
      <c r="G14" s="40">
        <v>15</v>
      </c>
      <c r="H14" s="40"/>
      <c r="I14" s="40">
        <v>30</v>
      </c>
      <c r="J14" s="40"/>
      <c r="K14" s="40">
        <v>15</v>
      </c>
      <c r="L14" s="40"/>
      <c r="M14" s="40">
        <v>20</v>
      </c>
      <c r="N14" s="40"/>
      <c r="O14" s="44">
        <f t="shared" si="0"/>
        <v>95</v>
      </c>
      <c r="P14" s="116"/>
      <c r="Q14" s="31">
        <v>56</v>
      </c>
      <c r="R14" s="306" t="s">
        <v>386</v>
      </c>
      <c r="S14" s="306"/>
      <c r="T14" s="306"/>
      <c r="U14" s="306"/>
      <c r="V14" s="306"/>
      <c r="W14" s="31">
        <v>1</v>
      </c>
      <c r="X14" s="31">
        <v>2</v>
      </c>
      <c r="Y14" s="48">
        <f t="shared" ref="Y14" si="1">W14*X14</f>
        <v>2</v>
      </c>
      <c r="Z14" s="31">
        <v>1</v>
      </c>
      <c r="AA14" s="31">
        <v>2</v>
      </c>
      <c r="AB14" s="17" t="s">
        <v>1105</v>
      </c>
      <c r="AC14" s="157" t="s">
        <v>1102</v>
      </c>
    </row>
    <row r="15" spans="1:29" ht="30" customHeight="1" x14ac:dyDescent="0.25">
      <c r="A15" s="108"/>
      <c r="B15" s="428">
        <v>53</v>
      </c>
      <c r="C15" s="333" t="s">
        <v>968</v>
      </c>
      <c r="D15" s="333"/>
      <c r="E15" s="42">
        <v>15</v>
      </c>
      <c r="F15" s="42"/>
      <c r="G15" s="42">
        <v>15</v>
      </c>
      <c r="H15" s="42"/>
      <c r="I15" s="42">
        <v>30</v>
      </c>
      <c r="J15" s="42"/>
      <c r="K15" s="42">
        <v>15</v>
      </c>
      <c r="L15" s="42"/>
      <c r="M15" s="42">
        <v>20</v>
      </c>
      <c r="N15" s="42"/>
      <c r="O15" s="44">
        <f t="shared" si="0"/>
        <v>95</v>
      </c>
      <c r="P15" s="116"/>
      <c r="Q15" s="31">
        <v>57</v>
      </c>
      <c r="R15" s="306" t="s">
        <v>388</v>
      </c>
      <c r="S15" s="306"/>
      <c r="T15" s="306"/>
      <c r="U15" s="306"/>
      <c r="V15" s="306"/>
      <c r="W15" s="31">
        <v>2</v>
      </c>
      <c r="X15" s="31">
        <v>3</v>
      </c>
      <c r="Y15" s="46" t="s">
        <v>1104</v>
      </c>
      <c r="Z15" s="31">
        <v>1</v>
      </c>
      <c r="AA15" s="31">
        <v>3</v>
      </c>
      <c r="AB15" s="15" t="s">
        <v>1104</v>
      </c>
      <c r="AC15" s="165" t="s">
        <v>1102</v>
      </c>
    </row>
    <row r="16" spans="1:29" ht="30" customHeight="1" x14ac:dyDescent="0.25">
      <c r="A16" s="108"/>
      <c r="B16" s="430"/>
      <c r="C16" s="333" t="s">
        <v>969</v>
      </c>
      <c r="D16" s="333"/>
      <c r="E16" s="42">
        <v>15</v>
      </c>
      <c r="F16" s="42"/>
      <c r="G16" s="42">
        <v>15</v>
      </c>
      <c r="H16" s="42"/>
      <c r="I16" s="42">
        <v>30</v>
      </c>
      <c r="J16" s="42"/>
      <c r="K16" s="42">
        <v>15</v>
      </c>
      <c r="L16" s="42"/>
      <c r="M16" s="42">
        <v>15</v>
      </c>
      <c r="N16" s="42"/>
      <c r="O16" s="44">
        <f t="shared" si="0"/>
        <v>90</v>
      </c>
      <c r="P16" s="116"/>
      <c r="Q16" s="307"/>
      <c r="R16" s="307"/>
      <c r="S16" s="307"/>
      <c r="T16" s="307"/>
      <c r="U16" s="307"/>
      <c r="V16" s="307"/>
      <c r="W16" s="307"/>
      <c r="X16" s="307"/>
      <c r="Y16" s="127"/>
      <c r="Z16" s="138"/>
      <c r="AA16" s="138"/>
      <c r="AB16" s="138"/>
      <c r="AC16" s="138"/>
    </row>
    <row r="17" spans="1:32" ht="57.75" customHeight="1" x14ac:dyDescent="0.25">
      <c r="A17" s="108"/>
      <c r="B17" s="124">
        <v>54</v>
      </c>
      <c r="C17" s="299" t="s">
        <v>970</v>
      </c>
      <c r="D17" s="299"/>
      <c r="E17" s="40">
        <v>15</v>
      </c>
      <c r="F17" s="40"/>
      <c r="G17" s="40">
        <v>15</v>
      </c>
      <c r="H17" s="40"/>
      <c r="I17" s="40">
        <v>30</v>
      </c>
      <c r="J17" s="40"/>
      <c r="K17" s="40">
        <v>15</v>
      </c>
      <c r="L17" s="40"/>
      <c r="M17" s="40">
        <v>20</v>
      </c>
      <c r="N17" s="40"/>
      <c r="O17" s="44">
        <f t="shared" si="0"/>
        <v>95</v>
      </c>
      <c r="P17" s="116"/>
      <c r="Q17" s="108"/>
      <c r="R17" s="108"/>
      <c r="S17" s="108"/>
      <c r="T17" s="108"/>
      <c r="U17" s="108"/>
      <c r="V17" s="108"/>
      <c r="W17" s="308"/>
      <c r="X17" s="308"/>
      <c r="Y17" s="308"/>
      <c r="Z17" s="300"/>
      <c r="AA17" s="300"/>
      <c r="AB17" s="300"/>
      <c r="AC17" s="108"/>
    </row>
    <row r="18" spans="1:32" ht="30" customHeight="1" x14ac:dyDescent="0.25">
      <c r="A18" s="108"/>
      <c r="B18" s="124">
        <v>55</v>
      </c>
      <c r="C18" s="450" t="s">
        <v>971</v>
      </c>
      <c r="D18" s="451"/>
      <c r="E18" s="42">
        <v>15</v>
      </c>
      <c r="F18" s="42"/>
      <c r="G18" s="42">
        <v>15</v>
      </c>
      <c r="H18" s="42"/>
      <c r="I18" s="42">
        <v>30</v>
      </c>
      <c r="J18" s="42"/>
      <c r="K18" s="42">
        <v>15</v>
      </c>
      <c r="L18" s="42"/>
      <c r="M18" s="42">
        <v>15</v>
      </c>
      <c r="N18" s="42"/>
      <c r="O18" s="44">
        <f t="shared" si="0"/>
        <v>90</v>
      </c>
      <c r="P18" s="116"/>
      <c r="AC18" s="121"/>
    </row>
    <row r="19" spans="1:32" ht="33.75" customHeight="1" x14ac:dyDescent="0.25">
      <c r="A19" s="108"/>
      <c r="B19" s="124">
        <v>56</v>
      </c>
      <c r="C19" s="299" t="s">
        <v>973</v>
      </c>
      <c r="D19" s="299"/>
      <c r="E19" s="40">
        <v>15</v>
      </c>
      <c r="F19" s="40"/>
      <c r="G19" s="40">
        <v>15</v>
      </c>
      <c r="H19" s="40"/>
      <c r="I19" s="40">
        <v>30</v>
      </c>
      <c r="J19" s="40"/>
      <c r="K19" s="40">
        <v>15</v>
      </c>
      <c r="L19" s="40"/>
      <c r="M19" s="40">
        <v>20</v>
      </c>
      <c r="N19" s="40"/>
      <c r="O19" s="44">
        <f t="shared" si="0"/>
        <v>95</v>
      </c>
      <c r="P19" s="116"/>
      <c r="AC19" s="108"/>
    </row>
    <row r="20" spans="1:32" ht="30" customHeight="1" x14ac:dyDescent="0.25">
      <c r="A20" s="108"/>
      <c r="B20" s="124">
        <v>57</v>
      </c>
      <c r="C20" s="333" t="s">
        <v>974</v>
      </c>
      <c r="D20" s="333"/>
      <c r="E20" s="42">
        <v>15</v>
      </c>
      <c r="F20" s="42"/>
      <c r="G20" s="42">
        <v>15</v>
      </c>
      <c r="H20" s="42"/>
      <c r="I20" s="42">
        <v>30</v>
      </c>
      <c r="J20" s="42"/>
      <c r="K20" s="42">
        <v>15</v>
      </c>
      <c r="L20" s="42"/>
      <c r="M20" s="42">
        <v>15</v>
      </c>
      <c r="N20" s="42"/>
      <c r="O20" s="44">
        <f t="shared" si="0"/>
        <v>90</v>
      </c>
      <c r="P20" s="113"/>
      <c r="AC20" s="108"/>
    </row>
    <row r="21" spans="1:32" ht="15" customHeight="1" x14ac:dyDescent="0.25">
      <c r="A21" s="108"/>
      <c r="B21" s="107"/>
      <c r="C21" s="108"/>
      <c r="D21" s="108"/>
      <c r="E21" s="109"/>
      <c r="F21" s="109"/>
      <c r="G21" s="109"/>
      <c r="H21" s="109"/>
      <c r="I21" s="109"/>
      <c r="J21" s="109"/>
      <c r="K21" s="109"/>
      <c r="L21" s="109"/>
      <c r="M21" s="109"/>
      <c r="N21" s="109"/>
      <c r="O21"/>
      <c r="P21" s="113"/>
      <c r="AC21" s="108"/>
    </row>
    <row r="22" spans="1:32" ht="15" customHeight="1" x14ac:dyDescent="0.25">
      <c r="A22" s="108"/>
      <c r="B22" s="107"/>
      <c r="C22" s="108"/>
      <c r="D22" s="108"/>
      <c r="Q22" s="444"/>
      <c r="R22" s="444"/>
      <c r="S22" s="444"/>
      <c r="T22" s="444"/>
      <c r="U22" s="444"/>
      <c r="V22" s="444"/>
      <c r="W22" s="319" t="s">
        <v>915</v>
      </c>
      <c r="X22" s="319"/>
      <c r="Y22" s="319"/>
      <c r="Z22" s="319"/>
      <c r="AA22" s="319"/>
      <c r="AB22" s="319"/>
    </row>
    <row r="23" spans="1:32" ht="15" customHeight="1" x14ac:dyDescent="0.25">
      <c r="A23" s="108"/>
      <c r="B23" s="107"/>
      <c r="Q23" s="322" t="s">
        <v>63</v>
      </c>
      <c r="R23" s="323"/>
      <c r="S23" s="323"/>
      <c r="T23" s="323"/>
      <c r="U23" s="323"/>
      <c r="V23" s="324"/>
      <c r="W23" s="322" t="s">
        <v>917</v>
      </c>
      <c r="X23" s="323"/>
      <c r="Y23" s="324"/>
      <c r="Z23" s="325" t="s">
        <v>919</v>
      </c>
      <c r="AA23" s="326"/>
      <c r="AB23" s="327"/>
    </row>
    <row r="24" spans="1:32" ht="15" customHeight="1" x14ac:dyDescent="0.25">
      <c r="A24" s="108"/>
      <c r="B24" s="107"/>
      <c r="Q24" s="402" t="s">
        <v>66</v>
      </c>
      <c r="R24" s="403"/>
      <c r="S24" s="403"/>
      <c r="T24" s="403"/>
      <c r="U24" s="403"/>
      <c r="V24" s="404"/>
      <c r="W24" s="405">
        <v>1</v>
      </c>
      <c r="X24" s="406"/>
      <c r="Y24" s="407"/>
      <c r="Z24" s="408">
        <f>W24/10</f>
        <v>0.1</v>
      </c>
      <c r="AA24" s="409"/>
      <c r="AB24" s="410"/>
    </row>
    <row r="25" spans="1:32" ht="15" customHeight="1" x14ac:dyDescent="0.25">
      <c r="A25" s="108"/>
      <c r="B25" s="107"/>
      <c r="Q25" s="396" t="s">
        <v>67</v>
      </c>
      <c r="R25" s="397"/>
      <c r="S25" s="397"/>
      <c r="T25" s="397"/>
      <c r="U25" s="397"/>
      <c r="V25" s="398"/>
      <c r="W25" s="417">
        <v>5</v>
      </c>
      <c r="X25" s="418"/>
      <c r="Y25" s="419"/>
      <c r="Z25" s="420">
        <f t="shared" ref="Z25:Z27" si="2">W25/10</f>
        <v>0.5</v>
      </c>
      <c r="AA25" s="421"/>
      <c r="AB25" s="422"/>
    </row>
    <row r="26" spans="1:32" ht="15" customHeight="1" x14ac:dyDescent="0.25">
      <c r="A26" s="108"/>
      <c r="B26" s="107"/>
      <c r="Q26" s="440" t="s">
        <v>68</v>
      </c>
      <c r="R26" s="441"/>
      <c r="S26" s="441"/>
      <c r="T26" s="441"/>
      <c r="U26" s="441"/>
      <c r="V26" s="442"/>
      <c r="W26" s="437">
        <v>2</v>
      </c>
      <c r="X26" s="438"/>
      <c r="Y26" s="439"/>
      <c r="Z26" s="423">
        <f t="shared" si="2"/>
        <v>0.2</v>
      </c>
      <c r="AA26" s="424"/>
      <c r="AB26" s="425"/>
    </row>
    <row r="27" spans="1:32" ht="15" customHeight="1" x14ac:dyDescent="0.25">
      <c r="A27" s="108"/>
      <c r="B27" s="107"/>
      <c r="Q27" s="434" t="s">
        <v>69</v>
      </c>
      <c r="R27" s="435"/>
      <c r="S27" s="435"/>
      <c r="T27" s="435"/>
      <c r="U27" s="435"/>
      <c r="V27" s="436"/>
      <c r="W27" s="431">
        <v>2</v>
      </c>
      <c r="X27" s="432"/>
      <c r="Y27" s="433"/>
      <c r="Z27" s="414">
        <f t="shared" si="2"/>
        <v>0.2</v>
      </c>
      <c r="AA27" s="415"/>
      <c r="AB27" s="416"/>
    </row>
    <row r="28" spans="1:32" ht="15" customHeight="1" x14ac:dyDescent="0.25">
      <c r="A28" s="108"/>
      <c r="B28" s="107"/>
      <c r="Q28" s="342" t="s">
        <v>70</v>
      </c>
      <c r="R28" s="342"/>
      <c r="S28" s="342"/>
      <c r="T28" s="342"/>
      <c r="U28" s="342"/>
      <c r="V28" s="342"/>
      <c r="W28" s="344">
        <f>SUM(W24:Y27)</f>
        <v>10</v>
      </c>
      <c r="X28" s="344"/>
      <c r="Y28" s="344"/>
      <c r="Z28" s="447">
        <f>W28/10</f>
        <v>1</v>
      </c>
      <c r="AA28" s="448"/>
      <c r="AB28" s="449"/>
    </row>
    <row r="29" spans="1:32" ht="15" customHeight="1" x14ac:dyDescent="0.25">
      <c r="A29" s="108"/>
      <c r="B29" s="107"/>
      <c r="Q29" s="108"/>
    </row>
    <row r="30" spans="1:32" ht="15" customHeight="1" x14ac:dyDescent="0.25">
      <c r="A30" s="108"/>
      <c r="B30" s="107"/>
      <c r="Q30" s="321"/>
      <c r="R30" s="321"/>
      <c r="S30" s="321"/>
      <c r="T30" s="321"/>
      <c r="U30" s="321"/>
      <c r="V30" s="321"/>
      <c r="W30" s="319" t="s">
        <v>916</v>
      </c>
      <c r="X30" s="319"/>
      <c r="Y30" s="319"/>
      <c r="Z30" s="319"/>
      <c r="AA30" s="319"/>
      <c r="AB30" s="319"/>
    </row>
    <row r="31" spans="1:32" ht="15" customHeight="1" x14ac:dyDescent="0.25">
      <c r="A31" s="108"/>
      <c r="B31" s="107"/>
      <c r="Q31" s="328" t="s">
        <v>63</v>
      </c>
      <c r="R31" s="328"/>
      <c r="S31" s="328"/>
      <c r="T31" s="328"/>
      <c r="U31" s="328"/>
      <c r="V31" s="328"/>
      <c r="W31" s="328" t="s">
        <v>917</v>
      </c>
      <c r="X31" s="328"/>
      <c r="Y31" s="328"/>
      <c r="Z31" s="356" t="s">
        <v>918</v>
      </c>
      <c r="AA31" s="356"/>
      <c r="AB31" s="356"/>
    </row>
    <row r="32" spans="1:32" ht="15" customHeight="1" x14ac:dyDescent="0.25">
      <c r="A32" s="108"/>
      <c r="B32" s="107"/>
      <c r="Q32" s="345" t="s">
        <v>66</v>
      </c>
      <c r="R32" s="345"/>
      <c r="S32" s="345"/>
      <c r="T32" s="345"/>
      <c r="U32" s="345"/>
      <c r="V32" s="345"/>
      <c r="W32" s="320">
        <v>2</v>
      </c>
      <c r="X32" s="320"/>
      <c r="Y32" s="320"/>
      <c r="Z32" s="338">
        <f>W32/10</f>
        <v>0.2</v>
      </c>
      <c r="AA32" s="338"/>
      <c r="AB32" s="338"/>
      <c r="AC32" s="108"/>
      <c r="AD32" s="108"/>
      <c r="AE32" s="108"/>
      <c r="AF32" s="108"/>
    </row>
    <row r="33" spans="1:32" ht="15" customHeight="1" x14ac:dyDescent="0.25">
      <c r="A33" s="108"/>
      <c r="B33" s="107"/>
      <c r="Q33" s="346" t="s">
        <v>67</v>
      </c>
      <c r="R33" s="346"/>
      <c r="S33" s="346"/>
      <c r="T33" s="346"/>
      <c r="U33" s="346"/>
      <c r="V33" s="346"/>
      <c r="W33" s="336">
        <v>4</v>
      </c>
      <c r="X33" s="336"/>
      <c r="Y33" s="336"/>
      <c r="Z33" s="339">
        <f t="shared" ref="Z33:Z35" si="3">W33/10</f>
        <v>0.4</v>
      </c>
      <c r="AA33" s="339"/>
      <c r="AB33" s="339"/>
      <c r="AC33" s="108"/>
      <c r="AD33" s="108"/>
      <c r="AE33" s="108"/>
      <c r="AF33" s="108"/>
    </row>
    <row r="34" spans="1:32" ht="15" customHeight="1" x14ac:dyDescent="0.25">
      <c r="A34" s="108"/>
      <c r="B34" s="107"/>
      <c r="Q34" s="341" t="s">
        <v>68</v>
      </c>
      <c r="R34" s="341"/>
      <c r="S34" s="341"/>
      <c r="T34" s="341"/>
      <c r="U34" s="341"/>
      <c r="V34" s="341"/>
      <c r="W34" s="337">
        <v>4</v>
      </c>
      <c r="X34" s="337"/>
      <c r="Y34" s="337"/>
      <c r="Z34" s="378">
        <f t="shared" si="3"/>
        <v>0.4</v>
      </c>
      <c r="AA34" s="378"/>
      <c r="AB34" s="378"/>
      <c r="AC34" s="108"/>
      <c r="AD34" s="108"/>
      <c r="AE34" s="108"/>
      <c r="AF34" s="108"/>
    </row>
    <row r="35" spans="1:32" ht="15" customHeight="1" x14ac:dyDescent="0.25">
      <c r="A35" s="108"/>
      <c r="B35" s="107"/>
      <c r="Q35" s="349" t="s">
        <v>69</v>
      </c>
      <c r="R35" s="349"/>
      <c r="S35" s="349"/>
      <c r="T35" s="349"/>
      <c r="U35" s="349"/>
      <c r="V35" s="349"/>
      <c r="W35" s="343">
        <v>0</v>
      </c>
      <c r="X35" s="343"/>
      <c r="Y35" s="343"/>
      <c r="Z35" s="375">
        <f t="shared" si="3"/>
        <v>0</v>
      </c>
      <c r="AA35" s="375"/>
      <c r="AB35" s="375"/>
      <c r="AC35" s="108"/>
      <c r="AD35" s="108"/>
      <c r="AE35" s="108"/>
      <c r="AF35" s="108"/>
    </row>
    <row r="36" spans="1:32" ht="15" customHeight="1" x14ac:dyDescent="0.25">
      <c r="A36" s="108"/>
      <c r="B36" s="107"/>
      <c r="Q36" s="342" t="s">
        <v>70</v>
      </c>
      <c r="R36" s="342"/>
      <c r="S36" s="342"/>
      <c r="T36" s="342"/>
      <c r="U36" s="342"/>
      <c r="V36" s="342"/>
      <c r="W36" s="344">
        <f>SUM(W32:W35)</f>
        <v>10</v>
      </c>
      <c r="X36" s="344"/>
      <c r="Y36" s="344"/>
      <c r="Z36" s="347">
        <v>1</v>
      </c>
      <c r="AA36" s="344"/>
      <c r="AB36" s="344"/>
      <c r="AC36" s="108"/>
      <c r="AD36" s="108"/>
      <c r="AE36" s="108"/>
      <c r="AF36" s="108"/>
    </row>
    <row r="37" spans="1:32" ht="15" customHeight="1" x14ac:dyDescent="0.25">
      <c r="A37" s="108"/>
      <c r="B37" s="107"/>
      <c r="E37"/>
      <c r="F37"/>
      <c r="G37"/>
      <c r="H37"/>
      <c r="I37"/>
      <c r="J37"/>
      <c r="K37"/>
      <c r="L37"/>
      <c r="M37"/>
      <c r="N37"/>
      <c r="O37"/>
      <c r="P37"/>
      <c r="AC37" s="108"/>
      <c r="AD37" s="108"/>
      <c r="AE37" s="108"/>
      <c r="AF37" s="108"/>
    </row>
    <row r="38" spans="1:32" ht="15" customHeight="1" x14ac:dyDescent="0.25">
      <c r="A38" s="108"/>
      <c r="B38" s="107"/>
      <c r="E38"/>
      <c r="F38"/>
      <c r="G38"/>
      <c r="H38"/>
      <c r="I38"/>
      <c r="J38"/>
      <c r="K38"/>
      <c r="L38"/>
      <c r="M38"/>
      <c r="N38"/>
      <c r="O38"/>
      <c r="P38"/>
      <c r="AC38" s="108"/>
      <c r="AD38" s="108"/>
      <c r="AE38" s="108"/>
      <c r="AF38" s="108"/>
    </row>
    <row r="39" spans="1:32" x14ac:dyDescent="0.25">
      <c r="A39" s="108"/>
      <c r="B39" s="107"/>
      <c r="E39"/>
      <c r="F39"/>
      <c r="G39"/>
      <c r="H39"/>
      <c r="I39"/>
      <c r="J39"/>
      <c r="K39"/>
      <c r="L39"/>
      <c r="M39"/>
      <c r="N39"/>
      <c r="O39"/>
      <c r="P39"/>
      <c r="AC39" s="108"/>
      <c r="AD39" s="108"/>
      <c r="AE39" s="108"/>
      <c r="AF39" s="108"/>
    </row>
    <row r="40" spans="1:32" x14ac:dyDescent="0.25">
      <c r="A40" s="108"/>
      <c r="B40" s="107"/>
      <c r="E40"/>
      <c r="F40"/>
      <c r="G40"/>
      <c r="H40"/>
      <c r="I40"/>
      <c r="J40"/>
      <c r="K40"/>
      <c r="L40"/>
      <c r="M40"/>
      <c r="N40"/>
      <c r="O40"/>
      <c r="P40"/>
      <c r="AC40" s="108"/>
      <c r="AD40" s="108"/>
      <c r="AE40" s="108"/>
      <c r="AF40" s="108"/>
    </row>
    <row r="41" spans="1:32" x14ac:dyDescent="0.25">
      <c r="A41" s="108"/>
      <c r="B41" s="107"/>
      <c r="E41"/>
      <c r="F41"/>
      <c r="G41"/>
      <c r="H41"/>
      <c r="I41"/>
      <c r="J41"/>
      <c r="K41"/>
      <c r="L41"/>
      <c r="M41"/>
      <c r="N41"/>
      <c r="O41"/>
      <c r="P41"/>
      <c r="AC41" s="108"/>
      <c r="AD41" s="108"/>
      <c r="AE41" s="108"/>
      <c r="AF41" s="108"/>
    </row>
    <row r="42" spans="1:32" x14ac:dyDescent="0.25">
      <c r="A42" s="108"/>
      <c r="B42" s="107"/>
      <c r="E42"/>
      <c r="F42"/>
      <c r="G42"/>
      <c r="H42"/>
      <c r="I42"/>
      <c r="J42"/>
      <c r="K42"/>
      <c r="L42"/>
      <c r="M42"/>
      <c r="N42"/>
      <c r="O42"/>
      <c r="P42"/>
      <c r="AC42" s="108"/>
      <c r="AD42" s="108"/>
      <c r="AE42" s="108"/>
      <c r="AF42" s="108"/>
    </row>
    <row r="43" spans="1:32" x14ac:dyDescent="0.25">
      <c r="A43" s="108"/>
      <c r="B43" s="107"/>
      <c r="E43"/>
      <c r="F43"/>
      <c r="G43"/>
      <c r="H43"/>
      <c r="I43"/>
      <c r="J43"/>
      <c r="K43"/>
      <c r="L43"/>
      <c r="M43"/>
      <c r="N43"/>
      <c r="O43"/>
      <c r="P43"/>
      <c r="AC43" s="108"/>
      <c r="AD43" s="108"/>
      <c r="AE43" s="108"/>
      <c r="AF43" s="108"/>
    </row>
    <row r="44" spans="1:32" x14ac:dyDescent="0.25">
      <c r="A44" s="108"/>
      <c r="B44" s="107"/>
      <c r="C44" s="108"/>
      <c r="D44" s="108"/>
      <c r="E44"/>
      <c r="F44"/>
      <c r="G44"/>
      <c r="H44"/>
      <c r="I44"/>
      <c r="J44"/>
      <c r="K44"/>
      <c r="L44"/>
      <c r="M44"/>
      <c r="N44"/>
      <c r="O44"/>
      <c r="P44"/>
      <c r="AC44" s="108"/>
      <c r="AD44" s="108"/>
      <c r="AE44" s="108"/>
      <c r="AF44" s="108"/>
    </row>
    <row r="45" spans="1:32" x14ac:dyDescent="0.25">
      <c r="A45" s="108"/>
      <c r="B45" s="107"/>
      <c r="C45" s="108"/>
      <c r="D45" s="108"/>
      <c r="E45"/>
      <c r="F45"/>
      <c r="G45"/>
      <c r="H45"/>
      <c r="I45"/>
      <c r="J45"/>
      <c r="K45"/>
      <c r="L45"/>
      <c r="M45"/>
      <c r="N45"/>
      <c r="O45"/>
      <c r="P45"/>
      <c r="AC45" s="108"/>
      <c r="AD45" s="108"/>
      <c r="AE45" s="108"/>
      <c r="AF45" s="108"/>
    </row>
    <row r="46" spans="1:32" x14ac:dyDescent="0.25">
      <c r="A46" s="108"/>
      <c r="B46" s="107"/>
      <c r="C46" s="108"/>
      <c r="D46" s="108"/>
      <c r="E46"/>
      <c r="F46"/>
      <c r="G46"/>
      <c r="H46"/>
      <c r="I46"/>
      <c r="J46"/>
      <c r="K46"/>
      <c r="L46"/>
      <c r="M46"/>
      <c r="N46"/>
      <c r="O46"/>
      <c r="P46"/>
      <c r="AC46" s="108"/>
      <c r="AD46" s="108"/>
      <c r="AE46" s="108"/>
      <c r="AF46" s="108"/>
    </row>
    <row r="47" spans="1:32" x14ac:dyDescent="0.25">
      <c r="A47" s="108"/>
      <c r="B47" s="107"/>
      <c r="C47" s="108"/>
      <c r="D47" s="108"/>
      <c r="E47"/>
      <c r="F47"/>
      <c r="G47"/>
      <c r="H47"/>
      <c r="I47"/>
      <c r="J47"/>
      <c r="K47"/>
      <c r="L47"/>
      <c r="M47"/>
      <c r="N47"/>
      <c r="O47"/>
      <c r="P47"/>
      <c r="AC47" s="108"/>
      <c r="AD47" s="108"/>
      <c r="AE47" s="108"/>
      <c r="AF47" s="108"/>
    </row>
    <row r="48" spans="1:32" x14ac:dyDescent="0.25">
      <c r="A48" s="108"/>
      <c r="B48" s="107"/>
      <c r="C48" s="108"/>
      <c r="D48" s="108"/>
      <c r="E48" s="109"/>
      <c r="F48" s="109"/>
      <c r="G48" s="109"/>
      <c r="H48" s="109"/>
      <c r="I48" s="109"/>
      <c r="J48" s="109"/>
      <c r="K48" s="109"/>
      <c r="L48" s="109"/>
      <c r="M48" s="109"/>
      <c r="N48" s="109"/>
      <c r="O48" s="113"/>
      <c r="P48" s="113"/>
      <c r="Q48" s="108"/>
      <c r="R48" s="108"/>
      <c r="S48" s="108"/>
      <c r="T48" s="108"/>
      <c r="U48" s="108"/>
      <c r="V48" s="108"/>
      <c r="W48" s="108"/>
      <c r="X48" s="108"/>
      <c r="Y48" s="108"/>
      <c r="Z48" s="108"/>
      <c r="AA48" s="108"/>
      <c r="AB48" s="108"/>
      <c r="AC48" s="108"/>
      <c r="AD48" s="108"/>
      <c r="AE48" s="108"/>
      <c r="AF48" s="108"/>
    </row>
    <row r="49" spans="1:32" x14ac:dyDescent="0.25">
      <c r="A49" s="108"/>
      <c r="B49" s="107"/>
      <c r="C49" s="108"/>
      <c r="D49" s="108"/>
      <c r="E49" s="109"/>
      <c r="F49" s="109"/>
      <c r="G49" s="109"/>
      <c r="H49" s="109"/>
      <c r="I49" s="109"/>
      <c r="J49" s="109"/>
      <c r="K49" s="109"/>
      <c r="L49" s="109"/>
      <c r="M49" s="109"/>
      <c r="N49" s="109"/>
      <c r="O49" s="113"/>
      <c r="P49" s="113"/>
      <c r="Q49" s="108"/>
      <c r="R49" s="108"/>
      <c r="S49" s="108"/>
      <c r="T49" s="108"/>
      <c r="U49" s="108"/>
      <c r="V49" s="108"/>
      <c r="W49" s="108"/>
      <c r="X49" s="108"/>
      <c r="Y49" s="108"/>
      <c r="Z49" s="108"/>
      <c r="AA49" s="108"/>
      <c r="AB49" s="108"/>
      <c r="AC49" s="108"/>
      <c r="AD49" s="108"/>
      <c r="AE49" s="108"/>
      <c r="AF49" s="108"/>
    </row>
    <row r="50" spans="1:32" x14ac:dyDescent="0.25">
      <c r="A50" s="108"/>
      <c r="B50" s="107"/>
      <c r="C50" s="108"/>
      <c r="D50" s="108"/>
      <c r="E50" s="109"/>
      <c r="F50" s="109"/>
      <c r="G50" s="109"/>
      <c r="H50" s="109"/>
      <c r="I50" s="109"/>
      <c r="J50" s="109"/>
      <c r="K50" s="109"/>
      <c r="L50" s="109"/>
      <c r="M50" s="109"/>
      <c r="N50" s="109"/>
      <c r="O50" s="113"/>
      <c r="P50" s="113"/>
      <c r="Q50" s="108"/>
      <c r="R50" s="108"/>
      <c r="S50" s="108"/>
      <c r="T50" s="108"/>
      <c r="U50" s="108"/>
      <c r="V50" s="108"/>
      <c r="W50" s="108"/>
      <c r="X50" s="108"/>
      <c r="Y50" s="108"/>
      <c r="Z50" s="108"/>
      <c r="AA50" s="108"/>
      <c r="AB50" s="108"/>
      <c r="AC50" s="108"/>
      <c r="AD50" s="108"/>
      <c r="AE50" s="108"/>
      <c r="AF50" s="108"/>
    </row>
    <row r="51" spans="1:32" x14ac:dyDescent="0.25">
      <c r="A51" s="108"/>
      <c r="B51" s="107"/>
      <c r="C51" s="108"/>
      <c r="D51" s="108"/>
      <c r="E51" s="109"/>
      <c r="F51" s="109"/>
      <c r="G51" s="109"/>
      <c r="H51" s="109"/>
      <c r="I51" s="109"/>
      <c r="J51" s="109"/>
      <c r="K51" s="109"/>
      <c r="L51" s="109"/>
      <c r="M51" s="109"/>
      <c r="N51" s="109"/>
      <c r="O51" s="113"/>
      <c r="P51" s="113"/>
      <c r="Q51" s="108"/>
      <c r="R51" s="108"/>
      <c r="S51" s="108"/>
      <c r="T51" s="108"/>
      <c r="U51" s="108"/>
      <c r="V51" s="108"/>
      <c r="W51" s="108"/>
      <c r="X51" s="108"/>
      <c r="Y51" s="108"/>
      <c r="Z51" s="108"/>
      <c r="AA51" s="108"/>
      <c r="AB51" s="108"/>
      <c r="AC51" s="108"/>
      <c r="AD51" s="108"/>
      <c r="AE51" s="108"/>
      <c r="AF51" s="108"/>
    </row>
    <row r="52" spans="1:32" x14ac:dyDescent="0.25">
      <c r="A52" s="108"/>
      <c r="B52" s="107"/>
      <c r="C52" s="108"/>
      <c r="D52" s="108"/>
      <c r="E52" s="109"/>
      <c r="F52" s="109"/>
      <c r="G52" s="109"/>
      <c r="H52" s="109"/>
      <c r="I52" s="109"/>
      <c r="J52" s="109"/>
      <c r="K52" s="109"/>
      <c r="L52" s="109"/>
      <c r="M52" s="109"/>
      <c r="N52" s="109"/>
      <c r="O52" s="113"/>
      <c r="P52" s="113"/>
      <c r="Q52" s="108"/>
      <c r="R52" s="108"/>
      <c r="S52" s="108"/>
      <c r="T52" s="108"/>
      <c r="U52" s="108"/>
      <c r="V52" s="108"/>
      <c r="W52" s="108"/>
      <c r="X52" s="108"/>
      <c r="Y52" s="108"/>
      <c r="Z52" s="108"/>
      <c r="AA52" s="108"/>
      <c r="AB52" s="108"/>
      <c r="AC52" s="108"/>
      <c r="AD52" s="108"/>
      <c r="AE52" s="108"/>
      <c r="AF52" s="108"/>
    </row>
    <row r="53" spans="1:32" x14ac:dyDescent="0.25">
      <c r="A53" s="108"/>
      <c r="B53" s="107"/>
      <c r="C53" s="108"/>
      <c r="D53" s="108"/>
      <c r="E53" s="109"/>
      <c r="F53" s="109"/>
      <c r="G53" s="109"/>
      <c r="H53" s="109"/>
      <c r="I53" s="109"/>
      <c r="J53" s="109"/>
      <c r="K53" s="109"/>
      <c r="L53" s="109"/>
      <c r="M53" s="109"/>
      <c r="N53" s="109"/>
      <c r="O53" s="113"/>
      <c r="P53" s="113"/>
      <c r="Q53" s="108"/>
      <c r="R53" s="108"/>
      <c r="S53" s="108"/>
      <c r="T53" s="108"/>
      <c r="U53" s="108"/>
      <c r="V53" s="108"/>
      <c r="W53" s="108"/>
      <c r="X53" s="108"/>
      <c r="Y53" s="108"/>
      <c r="Z53" s="108"/>
      <c r="AA53" s="108"/>
      <c r="AB53" s="108"/>
      <c r="AC53" s="108"/>
      <c r="AD53" s="108"/>
      <c r="AE53" s="108"/>
      <c r="AF53" s="108"/>
    </row>
    <row r="54" spans="1:32" x14ac:dyDescent="0.25">
      <c r="A54" s="108"/>
      <c r="B54" s="107"/>
      <c r="C54" s="108"/>
      <c r="D54" s="108"/>
      <c r="E54" s="109"/>
      <c r="F54" s="109"/>
      <c r="G54" s="109"/>
      <c r="H54" s="109"/>
      <c r="I54" s="109"/>
      <c r="J54" s="109"/>
      <c r="K54" s="109"/>
      <c r="L54" s="109"/>
      <c r="M54" s="109"/>
      <c r="N54" s="109"/>
      <c r="O54" s="113"/>
      <c r="P54" s="113"/>
      <c r="Q54" s="108"/>
      <c r="R54" s="108"/>
      <c r="S54" s="108"/>
      <c r="T54" s="108"/>
      <c r="U54" s="108"/>
      <c r="V54" s="108"/>
      <c r="W54" s="108"/>
      <c r="X54" s="108"/>
      <c r="Y54" s="108"/>
      <c r="Z54" s="108"/>
      <c r="AA54" s="108"/>
      <c r="AB54" s="108"/>
      <c r="AC54" s="108"/>
      <c r="AD54" s="108"/>
      <c r="AE54" s="108"/>
      <c r="AF54" s="108"/>
    </row>
    <row r="55" spans="1:32" x14ac:dyDescent="0.25">
      <c r="A55" s="108"/>
      <c r="B55" s="107"/>
      <c r="C55" s="108"/>
      <c r="D55" s="108"/>
      <c r="E55" s="109"/>
      <c r="F55" s="109"/>
      <c r="G55" s="109"/>
      <c r="H55" s="109"/>
      <c r="I55" s="109"/>
      <c r="J55" s="109"/>
      <c r="K55" s="109"/>
      <c r="L55" s="109"/>
      <c r="M55" s="109"/>
      <c r="N55" s="109"/>
      <c r="O55" s="113"/>
      <c r="P55" s="113"/>
      <c r="Q55" s="108"/>
      <c r="R55" s="108"/>
      <c r="S55" s="108"/>
      <c r="T55" s="108"/>
      <c r="U55" s="108"/>
      <c r="V55" s="108"/>
      <c r="W55" s="108"/>
      <c r="X55" s="108"/>
      <c r="Y55" s="108"/>
      <c r="Z55" s="108"/>
      <c r="AA55" s="108"/>
      <c r="AB55" s="108"/>
      <c r="AC55" s="108"/>
      <c r="AD55" s="108"/>
      <c r="AE55" s="108"/>
      <c r="AF55" s="108"/>
    </row>
    <row r="56" spans="1:32" x14ac:dyDescent="0.25">
      <c r="A56" s="108"/>
      <c r="B56" s="107"/>
      <c r="C56" s="108"/>
      <c r="D56" s="108"/>
      <c r="E56" s="109"/>
      <c r="F56" s="109"/>
      <c r="G56" s="109"/>
      <c r="H56" s="109"/>
      <c r="I56" s="109"/>
      <c r="J56" s="109"/>
      <c r="K56" s="109"/>
      <c r="L56" s="109"/>
      <c r="M56" s="109"/>
      <c r="N56" s="109"/>
      <c r="O56" s="113"/>
      <c r="P56" s="113"/>
      <c r="Q56" s="108"/>
      <c r="R56" s="108"/>
      <c r="S56" s="108"/>
      <c r="T56" s="108"/>
      <c r="U56" s="108"/>
      <c r="V56" s="108"/>
      <c r="W56" s="108"/>
      <c r="X56" s="108"/>
      <c r="Y56" s="108"/>
      <c r="Z56" s="108"/>
      <c r="AA56" s="108"/>
      <c r="AB56" s="108"/>
      <c r="AC56" s="108"/>
      <c r="AD56" s="108"/>
      <c r="AE56" s="108"/>
      <c r="AF56" s="108"/>
    </row>
    <row r="57" spans="1:32" x14ac:dyDescent="0.25">
      <c r="A57" s="108"/>
      <c r="B57" s="107"/>
      <c r="C57" s="108"/>
      <c r="D57" s="108"/>
      <c r="E57" s="109"/>
      <c r="F57" s="109"/>
      <c r="G57" s="109"/>
      <c r="H57" s="109"/>
      <c r="I57" s="109"/>
      <c r="J57" s="109"/>
      <c r="K57" s="109"/>
      <c r="L57" s="109"/>
      <c r="M57" s="109"/>
      <c r="N57" s="109"/>
      <c r="O57" s="113"/>
      <c r="P57" s="113"/>
      <c r="Q57" s="108"/>
      <c r="R57" s="108"/>
      <c r="S57" s="108"/>
      <c r="T57" s="108"/>
      <c r="U57" s="108"/>
      <c r="V57" s="108"/>
      <c r="W57" s="108"/>
      <c r="X57" s="108"/>
      <c r="Y57" s="108"/>
      <c r="Z57" s="108"/>
      <c r="AA57" s="108"/>
      <c r="AB57" s="108"/>
      <c r="AC57" s="108"/>
      <c r="AD57" s="108"/>
      <c r="AE57" s="108"/>
      <c r="AF57" s="108"/>
    </row>
    <row r="58" spans="1:32" x14ac:dyDescent="0.25">
      <c r="A58" s="108"/>
      <c r="B58" s="107"/>
      <c r="C58" s="108"/>
      <c r="D58" s="108"/>
      <c r="E58" s="109"/>
      <c r="F58" s="109"/>
      <c r="G58" s="109"/>
      <c r="H58" s="109"/>
      <c r="I58" s="109"/>
      <c r="J58" s="109"/>
      <c r="K58" s="109"/>
      <c r="L58" s="109"/>
      <c r="M58" s="109"/>
      <c r="N58" s="109"/>
      <c r="O58" s="113"/>
      <c r="P58" s="113"/>
      <c r="Q58" s="108"/>
      <c r="R58" s="108"/>
      <c r="S58" s="108"/>
      <c r="T58" s="108"/>
      <c r="U58" s="108"/>
      <c r="V58" s="108"/>
      <c r="W58" s="108"/>
      <c r="X58" s="108"/>
      <c r="Y58" s="108"/>
      <c r="Z58" s="108"/>
      <c r="AA58" s="108"/>
      <c r="AB58" s="108"/>
      <c r="AC58" s="108"/>
      <c r="AD58" s="108"/>
      <c r="AE58" s="108"/>
      <c r="AF58" s="108"/>
    </row>
    <row r="59" spans="1:32" x14ac:dyDescent="0.25">
      <c r="A59" s="108"/>
      <c r="B59" s="107"/>
      <c r="C59" s="108"/>
      <c r="D59" s="108"/>
      <c r="E59" s="109"/>
      <c r="F59" s="109"/>
      <c r="G59" s="109"/>
      <c r="H59" s="109"/>
      <c r="I59" s="109"/>
      <c r="J59" s="109"/>
      <c r="K59" s="109"/>
      <c r="L59" s="109"/>
      <c r="M59" s="109"/>
      <c r="N59" s="109"/>
      <c r="O59" s="113"/>
      <c r="P59" s="113"/>
      <c r="Q59" s="108"/>
      <c r="R59" s="108"/>
      <c r="S59" s="108"/>
      <c r="T59" s="108"/>
      <c r="U59" s="108"/>
      <c r="V59" s="108"/>
      <c r="W59" s="108"/>
      <c r="X59" s="108"/>
      <c r="Y59" s="108"/>
      <c r="Z59" s="108"/>
      <c r="AA59" s="108"/>
      <c r="AB59" s="108"/>
      <c r="AC59" s="108"/>
      <c r="AD59" s="108"/>
      <c r="AE59" s="108"/>
      <c r="AF59" s="108"/>
    </row>
    <row r="60" spans="1:32" x14ac:dyDescent="0.25">
      <c r="A60" s="108"/>
      <c r="B60" s="107"/>
      <c r="C60" s="108"/>
      <c r="D60" s="108"/>
      <c r="E60" s="109"/>
      <c r="F60" s="109"/>
      <c r="G60" s="109"/>
      <c r="H60" s="109"/>
      <c r="I60" s="109"/>
      <c r="J60" s="109"/>
      <c r="K60" s="109"/>
      <c r="L60" s="109"/>
      <c r="M60" s="109"/>
      <c r="N60" s="109"/>
      <c r="O60" s="113"/>
      <c r="P60" s="113"/>
      <c r="Q60" s="108"/>
      <c r="R60" s="108"/>
      <c r="S60" s="108"/>
      <c r="T60" s="108"/>
      <c r="U60" s="108"/>
      <c r="V60" s="108"/>
      <c r="W60" s="108"/>
      <c r="X60" s="108"/>
      <c r="Y60" s="108"/>
      <c r="Z60" s="108"/>
      <c r="AA60" s="108"/>
      <c r="AB60" s="108"/>
      <c r="AC60" s="108"/>
      <c r="AD60" s="108"/>
      <c r="AE60" s="108"/>
      <c r="AF60" s="108"/>
    </row>
    <row r="61" spans="1:32" x14ac:dyDescent="0.25">
      <c r="A61" s="108"/>
      <c r="B61" s="107"/>
      <c r="C61" s="108"/>
      <c r="D61" s="108"/>
      <c r="E61" s="109"/>
      <c r="F61" s="109"/>
      <c r="G61" s="109"/>
      <c r="H61" s="109"/>
      <c r="I61" s="109"/>
      <c r="J61" s="109"/>
      <c r="K61" s="109"/>
      <c r="L61" s="109"/>
      <c r="M61" s="109"/>
      <c r="N61" s="109"/>
      <c r="O61" s="113"/>
      <c r="P61" s="113"/>
      <c r="Q61" s="108"/>
      <c r="R61" s="108"/>
      <c r="S61" s="108"/>
      <c r="T61" s="108"/>
      <c r="U61" s="108"/>
      <c r="V61" s="108"/>
      <c r="W61" s="108"/>
      <c r="X61" s="108"/>
      <c r="Y61" s="108"/>
      <c r="Z61" s="108"/>
      <c r="AA61" s="108"/>
      <c r="AB61" s="108"/>
      <c r="AC61" s="108"/>
      <c r="AD61" s="108"/>
      <c r="AE61" s="108"/>
      <c r="AF61" s="108"/>
    </row>
    <row r="62" spans="1:32" x14ac:dyDescent="0.25">
      <c r="A62" s="108"/>
      <c r="B62" s="107"/>
      <c r="C62" s="108"/>
      <c r="D62" s="108"/>
      <c r="E62" s="109"/>
      <c r="F62" s="109"/>
      <c r="G62" s="109"/>
      <c r="H62" s="109"/>
      <c r="I62" s="109"/>
      <c r="J62" s="109"/>
      <c r="K62" s="109"/>
      <c r="L62" s="109"/>
      <c r="M62" s="109"/>
      <c r="N62" s="109"/>
      <c r="O62" s="113"/>
      <c r="P62" s="113"/>
      <c r="Q62" s="108"/>
      <c r="R62" s="108"/>
      <c r="S62" s="108"/>
      <c r="T62" s="108"/>
      <c r="U62" s="108"/>
      <c r="V62" s="108"/>
      <c r="W62" s="108"/>
      <c r="X62" s="108"/>
      <c r="Y62" s="108"/>
      <c r="Z62" s="108"/>
      <c r="AA62" s="108"/>
      <c r="AB62" s="108"/>
      <c r="AC62" s="108"/>
      <c r="AD62" s="108"/>
      <c r="AE62" s="108"/>
      <c r="AF62" s="108"/>
    </row>
    <row r="63" spans="1:32" x14ac:dyDescent="0.25">
      <c r="A63" s="108"/>
      <c r="B63" s="107"/>
      <c r="C63" s="108"/>
      <c r="D63" s="108"/>
      <c r="E63" s="109"/>
      <c r="F63" s="109"/>
      <c r="G63" s="109"/>
      <c r="H63" s="109"/>
      <c r="I63" s="109"/>
      <c r="J63" s="109"/>
      <c r="K63" s="109"/>
      <c r="L63" s="109"/>
      <c r="M63" s="109"/>
      <c r="N63" s="109"/>
      <c r="O63" s="113"/>
      <c r="P63" s="113"/>
      <c r="Q63" s="108"/>
      <c r="R63" s="108"/>
      <c r="S63" s="108"/>
      <c r="T63" s="108"/>
      <c r="U63" s="108"/>
      <c r="V63" s="108"/>
      <c r="W63" s="108"/>
      <c r="X63" s="108"/>
      <c r="Y63" s="108"/>
      <c r="Z63" s="108"/>
      <c r="AA63" s="108"/>
      <c r="AB63" s="108"/>
      <c r="AC63" s="108"/>
      <c r="AD63" s="108"/>
      <c r="AE63" s="108"/>
      <c r="AF63" s="108"/>
    </row>
    <row r="64" spans="1:32" x14ac:dyDescent="0.25">
      <c r="A64" s="108"/>
      <c r="B64" s="107"/>
      <c r="C64" s="108"/>
      <c r="D64" s="108"/>
      <c r="E64" s="109"/>
      <c r="F64" s="109"/>
      <c r="G64" s="109"/>
      <c r="H64" s="109"/>
      <c r="I64" s="109"/>
      <c r="J64" s="109"/>
      <c r="K64" s="109"/>
      <c r="L64" s="109"/>
      <c r="M64" s="109"/>
      <c r="N64" s="109"/>
      <c r="O64" s="113"/>
      <c r="P64" s="113"/>
      <c r="Q64" s="108"/>
      <c r="R64" s="108"/>
      <c r="S64" s="108"/>
      <c r="T64" s="108"/>
      <c r="U64" s="108"/>
      <c r="V64" s="108"/>
      <c r="W64" s="108"/>
      <c r="X64" s="108"/>
      <c r="Y64" s="108"/>
      <c r="Z64" s="108"/>
      <c r="AA64" s="108"/>
      <c r="AB64" s="108"/>
      <c r="AC64" s="108"/>
      <c r="AD64" s="108"/>
      <c r="AE64" s="108"/>
      <c r="AF64" s="108"/>
    </row>
    <row r="65" spans="1:32" x14ac:dyDescent="0.25">
      <c r="A65" s="108"/>
      <c r="B65" s="107"/>
      <c r="C65" s="108"/>
      <c r="D65" s="108"/>
      <c r="E65" s="109"/>
      <c r="F65" s="109"/>
      <c r="G65" s="109"/>
      <c r="H65" s="109"/>
      <c r="I65" s="109"/>
      <c r="J65" s="109"/>
      <c r="K65" s="109"/>
      <c r="L65" s="109"/>
      <c r="M65" s="109"/>
      <c r="N65" s="109"/>
      <c r="O65" s="113"/>
      <c r="P65" s="113"/>
      <c r="Q65" s="108"/>
      <c r="R65" s="108"/>
      <c r="S65" s="108"/>
      <c r="T65" s="108"/>
      <c r="U65" s="108"/>
      <c r="V65" s="108"/>
      <c r="W65" s="108"/>
      <c r="X65" s="108"/>
      <c r="Y65" s="108"/>
      <c r="Z65" s="108"/>
      <c r="AA65" s="108"/>
      <c r="AB65" s="108"/>
      <c r="AC65" s="108"/>
      <c r="AD65" s="108"/>
      <c r="AE65" s="108"/>
      <c r="AF65" s="108"/>
    </row>
    <row r="66" spans="1:32" x14ac:dyDescent="0.25">
      <c r="A66" s="108"/>
      <c r="B66" s="107"/>
      <c r="C66" s="108"/>
      <c r="D66" s="108"/>
      <c r="E66" s="109"/>
      <c r="F66" s="109"/>
      <c r="G66" s="109"/>
      <c r="H66" s="109"/>
      <c r="I66" s="109"/>
      <c r="J66" s="109"/>
      <c r="K66" s="109"/>
      <c r="L66" s="109"/>
      <c r="M66" s="109"/>
      <c r="N66" s="109"/>
      <c r="O66" s="113"/>
      <c r="P66" s="113"/>
      <c r="Q66" s="108"/>
      <c r="R66" s="108"/>
      <c r="S66" s="108"/>
      <c r="T66" s="108"/>
      <c r="U66" s="108"/>
      <c r="V66" s="108"/>
      <c r="W66" s="108"/>
      <c r="X66" s="108"/>
      <c r="Y66" s="108"/>
      <c r="Z66" s="108"/>
      <c r="AA66" s="108"/>
      <c r="AB66" s="108"/>
      <c r="AC66" s="108"/>
      <c r="AD66" s="108"/>
      <c r="AE66" s="108"/>
      <c r="AF66" s="108"/>
    </row>
    <row r="67" spans="1:32" x14ac:dyDescent="0.25">
      <c r="A67" s="108"/>
      <c r="B67" s="107"/>
      <c r="C67" s="108"/>
      <c r="D67" s="108"/>
      <c r="E67" s="109"/>
      <c r="F67" s="109"/>
      <c r="G67" s="109"/>
      <c r="H67" s="109"/>
      <c r="I67" s="109"/>
      <c r="J67" s="109"/>
      <c r="K67" s="109"/>
      <c r="L67" s="109"/>
      <c r="M67" s="109"/>
      <c r="N67" s="109"/>
      <c r="O67" s="113"/>
      <c r="P67" s="113"/>
      <c r="Q67" s="108"/>
      <c r="R67" s="108"/>
      <c r="S67" s="108"/>
      <c r="T67" s="108"/>
      <c r="U67" s="108"/>
      <c r="V67" s="108"/>
      <c r="W67" s="108"/>
      <c r="X67" s="108"/>
      <c r="Y67" s="108"/>
      <c r="Z67" s="108"/>
      <c r="AA67" s="108"/>
      <c r="AB67" s="108"/>
      <c r="AC67" s="108"/>
      <c r="AD67" s="108"/>
      <c r="AE67" s="108"/>
      <c r="AF67" s="108"/>
    </row>
    <row r="68" spans="1:32" x14ac:dyDescent="0.25">
      <c r="A68" s="108"/>
      <c r="B68" s="107"/>
      <c r="C68" s="108"/>
      <c r="D68" s="108"/>
      <c r="E68" s="109"/>
      <c r="F68" s="109"/>
      <c r="G68" s="109"/>
      <c r="H68" s="109"/>
      <c r="I68" s="109"/>
      <c r="J68" s="109"/>
      <c r="K68" s="109"/>
      <c r="L68" s="109"/>
      <c r="M68" s="109"/>
      <c r="N68" s="109"/>
      <c r="O68" s="113"/>
      <c r="P68" s="113"/>
      <c r="Q68" s="108"/>
      <c r="R68" s="108"/>
      <c r="S68" s="108"/>
      <c r="T68" s="108"/>
      <c r="U68" s="108"/>
      <c r="V68" s="108"/>
      <c r="W68" s="108"/>
      <c r="X68" s="108"/>
      <c r="Y68" s="108"/>
      <c r="Z68" s="108"/>
      <c r="AA68" s="108"/>
      <c r="AB68" s="108"/>
      <c r="AC68" s="108"/>
      <c r="AD68" s="108"/>
      <c r="AE68" s="108"/>
      <c r="AF68" s="108"/>
    </row>
    <row r="69" spans="1:32" x14ac:dyDescent="0.25">
      <c r="A69" s="108"/>
      <c r="B69" s="107"/>
      <c r="C69" s="108"/>
      <c r="D69" s="108"/>
      <c r="E69" s="109"/>
      <c r="F69" s="109"/>
      <c r="G69" s="109"/>
      <c r="H69" s="109"/>
      <c r="I69" s="109"/>
      <c r="J69" s="109"/>
      <c r="K69" s="109"/>
      <c r="L69" s="109"/>
      <c r="M69" s="109"/>
      <c r="N69" s="109"/>
      <c r="O69" s="113"/>
      <c r="P69" s="113"/>
      <c r="Q69" s="108"/>
      <c r="R69" s="108"/>
      <c r="S69" s="108"/>
      <c r="T69" s="108"/>
      <c r="U69" s="108"/>
      <c r="V69" s="108"/>
      <c r="W69" s="108"/>
      <c r="X69" s="108"/>
      <c r="Y69" s="108"/>
      <c r="Z69" s="108"/>
      <c r="AA69" s="108"/>
      <c r="AB69" s="108"/>
      <c r="AC69" s="108"/>
      <c r="AD69" s="108"/>
      <c r="AE69" s="108"/>
      <c r="AF69" s="108"/>
    </row>
    <row r="70" spans="1:32" x14ac:dyDescent="0.25">
      <c r="A70" s="108"/>
      <c r="B70" s="107"/>
      <c r="C70" s="108"/>
      <c r="D70" s="108"/>
      <c r="E70" s="109"/>
      <c r="F70" s="109"/>
      <c r="G70" s="109"/>
      <c r="H70" s="109"/>
      <c r="I70" s="109"/>
      <c r="J70" s="109"/>
      <c r="K70" s="109"/>
      <c r="L70" s="109"/>
      <c r="M70" s="109"/>
      <c r="N70" s="109"/>
      <c r="O70" s="113"/>
      <c r="P70" s="113"/>
      <c r="Q70" s="108"/>
      <c r="R70" s="108"/>
      <c r="S70" s="108"/>
      <c r="T70" s="108"/>
      <c r="U70" s="108"/>
      <c r="V70" s="108"/>
      <c r="W70" s="108"/>
      <c r="X70" s="108"/>
      <c r="Y70" s="108"/>
      <c r="Z70" s="108"/>
      <c r="AA70" s="108"/>
      <c r="AB70" s="108"/>
      <c r="AC70" s="108"/>
      <c r="AD70" s="108"/>
      <c r="AE70" s="108"/>
      <c r="AF70" s="108"/>
    </row>
    <row r="71" spans="1:32" x14ac:dyDescent="0.25">
      <c r="A71" s="108"/>
      <c r="B71" s="107"/>
      <c r="C71" s="108"/>
      <c r="D71" s="108"/>
      <c r="E71" s="109"/>
      <c r="F71" s="109"/>
      <c r="G71" s="109"/>
      <c r="H71" s="109"/>
      <c r="I71" s="109"/>
      <c r="J71" s="109"/>
      <c r="K71" s="109"/>
      <c r="L71" s="109"/>
      <c r="M71" s="109"/>
      <c r="N71" s="109"/>
      <c r="O71" s="113"/>
      <c r="P71" s="113"/>
      <c r="Q71" s="108"/>
      <c r="R71" s="108"/>
      <c r="S71" s="108"/>
      <c r="T71" s="108"/>
      <c r="U71" s="108"/>
      <c r="V71" s="108"/>
      <c r="W71" s="108"/>
      <c r="X71" s="108"/>
      <c r="Y71" s="108"/>
      <c r="Z71" s="108"/>
      <c r="AA71" s="108"/>
      <c r="AB71" s="108"/>
      <c r="AC71" s="108"/>
      <c r="AD71" s="108"/>
      <c r="AE71" s="108"/>
      <c r="AF71" s="108"/>
    </row>
    <row r="72" spans="1:32" x14ac:dyDescent="0.25">
      <c r="A72" s="108"/>
      <c r="B72" s="107"/>
      <c r="C72" s="108"/>
      <c r="D72" s="108"/>
      <c r="E72" s="109"/>
      <c r="F72" s="109"/>
      <c r="G72" s="109"/>
      <c r="H72" s="109"/>
      <c r="I72" s="109"/>
      <c r="J72" s="109"/>
      <c r="K72" s="109"/>
      <c r="L72" s="109"/>
      <c r="M72" s="109"/>
      <c r="N72" s="109"/>
      <c r="O72" s="113"/>
      <c r="P72" s="113"/>
      <c r="Q72" s="108"/>
      <c r="R72" s="108"/>
      <c r="S72" s="108"/>
      <c r="T72" s="108"/>
      <c r="U72" s="108"/>
      <c r="V72" s="108"/>
      <c r="W72" s="108"/>
      <c r="X72" s="108"/>
      <c r="Y72" s="108"/>
      <c r="Z72" s="108"/>
      <c r="AA72" s="108"/>
      <c r="AB72" s="108"/>
      <c r="AC72" s="108"/>
      <c r="AD72" s="108"/>
      <c r="AE72" s="108"/>
      <c r="AF72" s="108"/>
    </row>
    <row r="73" spans="1:32" x14ac:dyDescent="0.25">
      <c r="A73" s="108"/>
      <c r="B73" s="107"/>
      <c r="C73" s="108"/>
      <c r="D73" s="108"/>
      <c r="E73" s="109"/>
      <c r="F73" s="109"/>
      <c r="G73" s="109"/>
      <c r="H73" s="109"/>
      <c r="I73" s="109"/>
      <c r="J73" s="109"/>
      <c r="K73" s="109"/>
      <c r="L73" s="109"/>
      <c r="M73" s="109"/>
      <c r="N73" s="109"/>
      <c r="O73" s="113"/>
      <c r="P73" s="113"/>
      <c r="Q73" s="108"/>
      <c r="R73" s="108"/>
      <c r="S73" s="108"/>
      <c r="T73" s="108"/>
      <c r="U73" s="108"/>
      <c r="V73" s="108"/>
      <c r="W73" s="108"/>
      <c r="X73" s="108"/>
      <c r="Y73" s="108"/>
      <c r="Z73" s="108"/>
      <c r="AA73" s="108"/>
      <c r="AB73" s="108"/>
      <c r="AC73" s="108"/>
      <c r="AD73" s="108"/>
      <c r="AE73" s="108"/>
      <c r="AF73" s="108"/>
    </row>
    <row r="74" spans="1:32" x14ac:dyDescent="0.25">
      <c r="A74" s="108"/>
      <c r="B74" s="107"/>
      <c r="C74" s="108"/>
      <c r="D74" s="108"/>
      <c r="E74" s="109"/>
      <c r="F74" s="109"/>
      <c r="G74" s="109"/>
      <c r="H74" s="109"/>
      <c r="I74" s="109"/>
      <c r="J74" s="109"/>
      <c r="K74" s="109"/>
      <c r="L74" s="109"/>
      <c r="M74" s="109"/>
      <c r="N74" s="109"/>
      <c r="O74" s="113"/>
      <c r="P74" s="113"/>
      <c r="Q74" s="108"/>
      <c r="R74" s="108"/>
      <c r="S74" s="108"/>
      <c r="T74" s="108"/>
      <c r="U74" s="108"/>
      <c r="V74" s="108"/>
      <c r="W74" s="108"/>
      <c r="X74" s="108"/>
      <c r="Y74" s="108"/>
      <c r="Z74" s="108"/>
      <c r="AA74" s="108"/>
      <c r="AB74" s="108"/>
      <c r="AC74" s="108"/>
      <c r="AD74" s="108"/>
      <c r="AE74" s="108"/>
      <c r="AF74" s="108"/>
    </row>
    <row r="75" spans="1:32" x14ac:dyDescent="0.25">
      <c r="A75" s="108"/>
      <c r="B75" s="107"/>
      <c r="C75" s="108"/>
      <c r="D75" s="108"/>
      <c r="E75" s="109"/>
      <c r="F75" s="109"/>
      <c r="G75" s="109"/>
      <c r="H75" s="109"/>
      <c r="I75" s="109"/>
      <c r="J75" s="109"/>
      <c r="K75" s="109"/>
      <c r="L75" s="109"/>
      <c r="M75" s="109"/>
      <c r="N75" s="109"/>
      <c r="O75" s="113"/>
      <c r="P75" s="113"/>
      <c r="Q75" s="108"/>
      <c r="R75" s="108"/>
      <c r="S75" s="108"/>
      <c r="T75" s="108"/>
      <c r="U75" s="108"/>
      <c r="V75" s="108"/>
      <c r="W75" s="108"/>
      <c r="X75" s="108"/>
      <c r="Y75" s="108"/>
      <c r="Z75" s="108"/>
      <c r="AA75" s="108"/>
      <c r="AB75" s="108"/>
      <c r="AC75" s="108"/>
      <c r="AD75" s="108"/>
      <c r="AE75" s="108"/>
      <c r="AF75" s="108"/>
    </row>
    <row r="76" spans="1:32" x14ac:dyDescent="0.25">
      <c r="A76" s="108"/>
      <c r="P76" s="113"/>
      <c r="Q76" s="108"/>
      <c r="R76" s="108"/>
      <c r="S76" s="108"/>
      <c r="T76" s="108"/>
      <c r="U76" s="108"/>
      <c r="V76" s="108"/>
      <c r="W76" s="108"/>
      <c r="X76" s="108"/>
      <c r="Y76" s="108"/>
      <c r="Z76" s="108"/>
      <c r="AA76" s="108"/>
      <c r="AB76" s="108"/>
      <c r="AC76" s="108"/>
      <c r="AD76" s="108"/>
      <c r="AE76" s="108"/>
      <c r="AF76" s="108"/>
    </row>
    <row r="77" spans="1:32" x14ac:dyDescent="0.25">
      <c r="A77" s="108"/>
      <c r="P77" s="113"/>
      <c r="Q77" s="108"/>
      <c r="R77" s="108"/>
      <c r="S77" s="108"/>
      <c r="T77" s="108"/>
      <c r="U77" s="108"/>
      <c r="V77" s="108"/>
      <c r="W77" s="108"/>
      <c r="X77" s="108"/>
      <c r="Y77" s="108"/>
      <c r="Z77" s="108"/>
      <c r="AA77" s="108"/>
      <c r="AB77" s="108"/>
      <c r="AC77" s="108"/>
      <c r="AD77" s="108"/>
      <c r="AE77" s="108"/>
      <c r="AF77" s="108"/>
    </row>
    <row r="78" spans="1:32" x14ac:dyDescent="0.25">
      <c r="P78" s="113"/>
      <c r="Q78" s="108"/>
      <c r="R78" s="108"/>
      <c r="S78" s="108"/>
      <c r="T78" s="108"/>
      <c r="U78" s="108"/>
      <c r="V78" s="108"/>
      <c r="W78" s="108"/>
      <c r="X78" s="108"/>
      <c r="Y78" s="108"/>
      <c r="Z78" s="108"/>
      <c r="AA78" s="108"/>
      <c r="AB78" s="108"/>
      <c r="AC78" s="108"/>
      <c r="AD78" s="108"/>
      <c r="AE78" s="108"/>
      <c r="AF78" s="108"/>
    </row>
    <row r="79" spans="1:32" x14ac:dyDescent="0.25">
      <c r="B79"/>
      <c r="E79"/>
      <c r="F79"/>
      <c r="G79"/>
      <c r="H79"/>
      <c r="I79"/>
      <c r="J79"/>
      <c r="K79"/>
      <c r="L79"/>
      <c r="M79"/>
      <c r="N79"/>
      <c r="O79"/>
      <c r="P79" s="113"/>
      <c r="Q79" s="108"/>
      <c r="R79" s="108"/>
      <c r="S79" s="108"/>
      <c r="T79" s="108"/>
      <c r="U79" s="108"/>
      <c r="V79" s="108"/>
      <c r="W79" s="108"/>
      <c r="X79" s="108"/>
      <c r="Y79" s="108"/>
      <c r="Z79" s="108"/>
      <c r="AA79" s="108"/>
      <c r="AB79" s="108"/>
      <c r="AC79" s="108"/>
      <c r="AD79" s="108"/>
      <c r="AE79" s="108"/>
      <c r="AF79" s="108"/>
    </row>
    <row r="80" spans="1:32" x14ac:dyDescent="0.25">
      <c r="B80"/>
      <c r="E80"/>
      <c r="F80"/>
      <c r="G80"/>
      <c r="H80"/>
      <c r="I80"/>
      <c r="J80"/>
      <c r="K80"/>
      <c r="L80"/>
      <c r="M80"/>
      <c r="N80"/>
      <c r="O80"/>
      <c r="P80" s="113"/>
      <c r="Q80" s="108"/>
      <c r="R80" s="108"/>
      <c r="S80" s="108"/>
      <c r="T80" s="108"/>
      <c r="U80" s="108"/>
      <c r="V80" s="108"/>
      <c r="W80" s="108"/>
      <c r="X80" s="108"/>
      <c r="Y80" s="108"/>
      <c r="Z80" s="108"/>
      <c r="AA80" s="108"/>
      <c r="AB80" s="108"/>
      <c r="AC80" s="108"/>
      <c r="AD80" s="108"/>
      <c r="AE80" s="108"/>
      <c r="AF80" s="108"/>
    </row>
    <row r="81" spans="2:32" x14ac:dyDescent="0.25">
      <c r="B81"/>
      <c r="E81"/>
      <c r="F81"/>
      <c r="G81"/>
      <c r="H81"/>
      <c r="I81"/>
      <c r="J81"/>
      <c r="K81"/>
      <c r="L81"/>
      <c r="M81"/>
      <c r="N81"/>
      <c r="O81"/>
      <c r="P81" s="113"/>
      <c r="Q81" s="108"/>
      <c r="R81" s="108"/>
      <c r="S81" s="108"/>
      <c r="T81" s="108"/>
      <c r="U81" s="108"/>
      <c r="V81" s="108"/>
      <c r="W81" s="108"/>
      <c r="X81" s="108"/>
      <c r="Y81" s="108"/>
      <c r="Z81" s="108"/>
      <c r="AA81" s="108"/>
      <c r="AB81" s="108"/>
      <c r="AC81" s="108"/>
      <c r="AD81" s="108"/>
      <c r="AE81" s="108"/>
      <c r="AF81" s="108"/>
    </row>
    <row r="82" spans="2:32" x14ac:dyDescent="0.25">
      <c r="B82"/>
      <c r="E82"/>
      <c r="F82"/>
      <c r="G82"/>
      <c r="H82"/>
      <c r="I82"/>
      <c r="J82"/>
      <c r="K82"/>
      <c r="L82"/>
      <c r="M82"/>
      <c r="N82"/>
      <c r="O82"/>
      <c r="P82" s="113"/>
      <c r="Q82" s="108"/>
      <c r="R82" s="108"/>
      <c r="S82" s="108"/>
      <c r="T82" s="108"/>
      <c r="U82" s="108"/>
      <c r="V82" s="108"/>
      <c r="W82" s="108"/>
      <c r="X82" s="108"/>
      <c r="Y82" s="108"/>
      <c r="Z82" s="108"/>
      <c r="AA82" s="108"/>
      <c r="AB82" s="108"/>
      <c r="AC82" s="108"/>
      <c r="AD82" s="108"/>
      <c r="AE82" s="108"/>
      <c r="AF82" s="108"/>
    </row>
    <row r="83" spans="2:32" x14ac:dyDescent="0.25">
      <c r="B83"/>
      <c r="E83"/>
      <c r="F83"/>
      <c r="G83"/>
      <c r="H83"/>
      <c r="I83"/>
      <c r="J83"/>
      <c r="K83"/>
      <c r="L83"/>
      <c r="M83"/>
      <c r="N83"/>
      <c r="O83"/>
      <c r="P83" s="113"/>
      <c r="Q83" s="108"/>
      <c r="R83" s="108"/>
      <c r="S83" s="108"/>
      <c r="T83" s="108"/>
      <c r="U83" s="108"/>
      <c r="V83" s="108"/>
      <c r="W83" s="108"/>
      <c r="X83" s="108"/>
      <c r="Y83" s="108"/>
      <c r="Z83" s="108"/>
      <c r="AA83" s="108"/>
      <c r="AB83" s="108"/>
      <c r="AC83" s="108"/>
      <c r="AD83" s="108"/>
      <c r="AE83" s="108"/>
      <c r="AF83" s="108"/>
    </row>
    <row r="84" spans="2:32" x14ac:dyDescent="0.25">
      <c r="P84" s="113"/>
      <c r="Q84" s="108"/>
      <c r="R84" s="108"/>
      <c r="S84" s="108"/>
      <c r="T84" s="108"/>
      <c r="U84" s="108"/>
      <c r="V84" s="108"/>
      <c r="W84" s="108"/>
      <c r="X84" s="108"/>
      <c r="Y84" s="108"/>
      <c r="Z84" s="108"/>
      <c r="AA84" s="108"/>
      <c r="AB84" s="108"/>
      <c r="AC84" s="108"/>
      <c r="AD84" s="108"/>
      <c r="AE84" s="108"/>
      <c r="AF84" s="108"/>
    </row>
    <row r="85" spans="2:32" x14ac:dyDescent="0.25">
      <c r="P85" s="113"/>
      <c r="AC85" s="108"/>
      <c r="AD85" s="108"/>
      <c r="AE85" s="108"/>
      <c r="AF85" s="108"/>
    </row>
  </sheetData>
  <mergeCells count="87">
    <mergeCell ref="Z4:AC4"/>
    <mergeCell ref="Q3:AC3"/>
    <mergeCell ref="K5:L6"/>
    <mergeCell ref="M5:N6"/>
    <mergeCell ref="R7:V7"/>
    <mergeCell ref="W4:Y4"/>
    <mergeCell ref="R6:V6"/>
    <mergeCell ref="K7:L7"/>
    <mergeCell ref="M7:N7"/>
    <mergeCell ref="B3:O3"/>
    <mergeCell ref="B4:C8"/>
    <mergeCell ref="D4:D8"/>
    <mergeCell ref="E4:J4"/>
    <mergeCell ref="K4:N4"/>
    <mergeCell ref="O4:O8"/>
    <mergeCell ref="Q4:V5"/>
    <mergeCell ref="E5:F6"/>
    <mergeCell ref="G5:H6"/>
    <mergeCell ref="I5:J6"/>
    <mergeCell ref="E7:F7"/>
    <mergeCell ref="G7:H7"/>
    <mergeCell ref="I7:J7"/>
    <mergeCell ref="C9:D9"/>
    <mergeCell ref="R9:V9"/>
    <mergeCell ref="C10:D10"/>
    <mergeCell ref="R10:V10"/>
    <mergeCell ref="R8:V8"/>
    <mergeCell ref="Q16:X16"/>
    <mergeCell ref="C13:D13"/>
    <mergeCell ref="R11:V11"/>
    <mergeCell ref="W17:Y17"/>
    <mergeCell ref="Z17:AB17"/>
    <mergeCell ref="C14:D14"/>
    <mergeCell ref="Q22:V22"/>
    <mergeCell ref="W22:AB22"/>
    <mergeCell ref="C17:D17"/>
    <mergeCell ref="Q23:V23"/>
    <mergeCell ref="W23:Y23"/>
    <mergeCell ref="Z23:AB23"/>
    <mergeCell ref="Q24:V24"/>
    <mergeCell ref="W24:Y24"/>
    <mergeCell ref="Z24:AB24"/>
    <mergeCell ref="Q25:V25"/>
    <mergeCell ref="W25:Y25"/>
    <mergeCell ref="Z25:AB25"/>
    <mergeCell ref="Q26:V26"/>
    <mergeCell ref="W26:Y26"/>
    <mergeCell ref="Z26:AB26"/>
    <mergeCell ref="Q27:V27"/>
    <mergeCell ref="W27:Y27"/>
    <mergeCell ref="Z27:AB27"/>
    <mergeCell ref="Q33:V33"/>
    <mergeCell ref="W33:Y33"/>
    <mergeCell ref="Z33:AB33"/>
    <mergeCell ref="Q28:V28"/>
    <mergeCell ref="W28:Y28"/>
    <mergeCell ref="Z28:AB28"/>
    <mergeCell ref="Q30:V30"/>
    <mergeCell ref="W30:AB30"/>
    <mergeCell ref="Q31:V31"/>
    <mergeCell ref="W31:Y31"/>
    <mergeCell ref="Z31:AB31"/>
    <mergeCell ref="Q36:V36"/>
    <mergeCell ref="W36:Y36"/>
    <mergeCell ref="Z36:AB36"/>
    <mergeCell ref="R12:V12"/>
    <mergeCell ref="R13:V13"/>
    <mergeCell ref="R14:V14"/>
    <mergeCell ref="R15:V15"/>
    <mergeCell ref="Q34:V34"/>
    <mergeCell ref="W34:Y34"/>
    <mergeCell ref="Z34:AB34"/>
    <mergeCell ref="Q35:V35"/>
    <mergeCell ref="W35:Y35"/>
    <mergeCell ref="Z35:AB35"/>
    <mergeCell ref="Q32:V32"/>
    <mergeCell ref="W32:Y32"/>
    <mergeCell ref="Z32:AB32"/>
    <mergeCell ref="B10:B11"/>
    <mergeCell ref="B15:B16"/>
    <mergeCell ref="C18:D18"/>
    <mergeCell ref="C19:D19"/>
    <mergeCell ref="C20:D20"/>
    <mergeCell ref="C15:D15"/>
    <mergeCell ref="C16:D16"/>
    <mergeCell ref="C12:D12"/>
    <mergeCell ref="C11:D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MATRIZ DE RIESGO </vt:lpstr>
      <vt:lpstr>CRITERIOS DE EVALUACION</vt:lpstr>
      <vt:lpstr>C. INTERNO</vt:lpstr>
      <vt:lpstr>Convenios</vt:lpstr>
      <vt:lpstr>Captacion</vt:lpstr>
      <vt:lpstr>Colocacion</vt:lpstr>
      <vt:lpstr>GESTION COMERCIAL</vt:lpstr>
      <vt:lpstr>MEJORA CONTINUA</vt:lpstr>
      <vt:lpstr>PLANEACION ESTRATE</vt:lpstr>
      <vt:lpstr>GESTION DOCUMENTAL</vt:lpstr>
      <vt:lpstr>GESTION ADM  JURIDICA </vt:lpstr>
      <vt:lpstr>GESTION FINANCIERA</vt:lpstr>
      <vt:lpstr>INF Y COMUNICACION</vt:lpstr>
      <vt:lpstr>TALENTO HUMANO</vt:lpstr>
      <vt:lpstr>SISTEMAS</vt:lpstr>
      <vt:lpstr>Control Interno</vt:lpstr>
    </vt:vector>
  </TitlesOfParts>
  <Company>Windows XP Titan Ultimate Edition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ROSSANA</dc:creator>
  <cp:lastModifiedBy>sistemas@ifinorte.gov.co</cp:lastModifiedBy>
  <cp:lastPrinted>2015-07-28T14:15:04Z</cp:lastPrinted>
  <dcterms:created xsi:type="dcterms:W3CDTF">2012-08-19T16:57:06Z</dcterms:created>
  <dcterms:modified xsi:type="dcterms:W3CDTF">2023-07-31T15:49:48Z</dcterms:modified>
</cp:coreProperties>
</file>